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495"/>
  </bookViews>
  <sheets>
    <sheet name="Sheet1" sheetId="1" r:id="rId1"/>
  </sheets>
  <calcPr calcId="144525"/>
</workbook>
</file>

<file path=xl/sharedStrings.xml><?xml version="1.0" encoding="utf-8"?>
<sst xmlns="http://schemas.openxmlformats.org/spreadsheetml/2006/main" count="1691" uniqueCount="756">
  <si>
    <t>Uploaded Date</t>
  </si>
  <si>
    <t>Channel</t>
  </si>
  <si>
    <t>Video URL</t>
  </si>
  <si>
    <t>Video Title</t>
  </si>
  <si>
    <t>Description</t>
  </si>
  <si>
    <t>Base URL</t>
  </si>
  <si>
    <t>Divider1</t>
  </si>
  <si>
    <t>Divider2</t>
  </si>
  <si>
    <t>Folder separator</t>
  </si>
  <si>
    <t>Youtube id</t>
  </si>
  <si>
    <t>End URL</t>
  </si>
  <si>
    <t>Transcript Link</t>
  </si>
  <si>
    <t>2023 06 25</t>
  </si>
  <si>
    <t>Need to Know</t>
  </si>
  <si>
    <t>https://youtu.be/AVjzYwQDzeg</t>
  </si>
  <si>
    <t>A.G. After Grusch - Need to Know (06-25-23)</t>
  </si>
  <si>
    <t>It's been three weeks since David Grusch revealed his identity as the most senior and more credible government official yet to acknowledge the existence of UAP. Now, Bryce and Ross discuss what's next for Grusch and for members of Congress who want to know more. Ross also explains why we won't see every second of the more-than three hour interview he conducted with Grusch for NewsNation. And Bryce adds: there's a second interview - actually the 'pre-interview' - that Need to Know controls. And Ross reveals new information about who's been recovering UAP wreckage over the decades. 
If you want to know everything (well, the unclassified version) about Need to Know, we have the fix: www.NeedToKnow.today. 
This is a video version of the Need to Know podcast which can be found on Apple, Spotify, iHeart, etc. Just search for the whole name, "Need to Know with Coulthart and Zabel."
https://www.NeedToKnow.today
#NeedtoKnow
Bryce Zabel Twitter: @HollywoodUFOs
Ross Coulthart Twitter: @RossCoulthart</t>
  </si>
  <si>
    <t>https://files.afu.se/Downloads/Transcripts/Need%20To%20Know%20(Coulthart%20and%20Zabel)/</t>
  </si>
  <si>
    <t xml:space="preserve"> - </t>
  </si>
  <si>
    <t>_</t>
  </si>
  <si>
    <t>/</t>
  </si>
  <si>
    <t>AVjzYwQDzeg</t>
  </si>
  <si>
    <t xml:space="preserve"> - transcript (automated).pdf</t>
  </si>
  <si>
    <t>2023 06 21</t>
  </si>
  <si>
    <t>https://youtu.be/b3jtc0XuNPQ</t>
  </si>
  <si>
    <t>RFK Jr. Needs a UFO Briefing Fast!</t>
  </si>
  <si>
    <t>Because RFK Jr. has staked out territory in more than a few controversial areas, a lot of people thought he'd be a natural to talk the issue of UFO/UAP reality. Think again.
In two recent interviews, he showed little knowledge of the topic while stating his openness to total UFO transparency. 
This issue is going to be breaking all around him during the primary season. He'll want to level up his game in this area soon if he wants to sound like he knows what's going on. Clearly, at this time, he doesn't.
https://www.NeedToKnow.today
BryceZabel.com
#NeedtoKnow
Bryce Zabel Twitter: @HollywoodUFOs</t>
  </si>
  <si>
    <t>b3jtc0XuNPQ</t>
  </si>
  <si>
    <t>2023 06 20</t>
  </si>
  <si>
    <t>https://youtu.be/K8IX5kQFTZk</t>
  </si>
  <si>
    <t>Rob Schmitt Tonight - Bryce Zabel Rob Schmitt - News Max (06-19-23)</t>
  </si>
  <si>
    <t>In this interview, Schmitt asks Need to Know co-host Bryce Zabel to drill down on the Dave Grusch story to see what his audience should make of his recent revelations about crash wreckage, intact craft of non-human origin, reverse engineering programs outside government oversight, and the recovery of non-human bodies.
These network hits that I've had the opportunity to do in the last week are short but they're still powerfully important in reaching out to our fellow citizens. Let's face it: UAP has to be a bipartisan issue — no non-human intelligence is likely to care if we are red or blue so maybe we should take a clue there.
And to re-state my position, I don't have a political litmus test for whose show I'll appear on. Talking about the issue of UFO/UAP reality is critically important and I'll talk to any TV show that will have me.
https://www.NeedToKnow.today
#NeedtoKnow
Bryce Zabel Twitter: @HollywoodUFOs
Ross Coulthart Twitter: @RossCoulthart</t>
  </si>
  <si>
    <t>K8IX5kQFTZk</t>
  </si>
  <si>
    <t>https://youtu.be/vb_F4mNMrKs</t>
  </si>
  <si>
    <t>Biden Press Secretary Passes the UFO Buck</t>
  </si>
  <si>
    <t>In this short video commentary, Need to Know co-host Bryce Zabel calls out White House Press Secretary Karine Jean-Pierre for her completely regressive and infuriating response when asked about UFO whistleblower Dave Grusch.
There's really one way for Jean-Pierre to come out of this properly. She needs to study up on this issue, and be honest and transparent. Period. No more jokes. Don't act like X-Files music is playing and the person who asked you a question is wearing a tin-foil hat.
That continuation of UFO stigma is simply unacceptable from someone in ;your position.
You can do better.
Bryce Zabel Twitter: @HollywoodUFOs
BryceZabel.com</t>
  </si>
  <si>
    <t>vb_F4mNMrKs</t>
  </si>
  <si>
    <t>2023 06 12</t>
  </si>
  <si>
    <t>https://youtu.be/oKSCv7i99hk</t>
  </si>
  <si>
    <t>Inside the Dave Grusch Interview — Somewhere in the Skies (06-11-23)</t>
  </si>
  <si>
    <t>June 11, 2023 was a big day in the progress toward understanding UFO/UAP reality. NewsNation aired their special — We Are Not Alone — that featured the exclusive interview that Ross Coulthart did with David Grusch.
Shortly before that aired, Need to Know co-host Bryce Zabel, who was an insider in the process due to his association with Ross Coulthart, spoke at length with podcast host Ryan Sprague.
They talked about how the story came to be, and how the interview was recorded.
https://www.NeedToKnow.today
#NeedtoKnow
Bryce Zabel Twitter: @HollywoodUFOs
Ross Coulthart Twitter: @RossCoulthart</t>
  </si>
  <si>
    <t>oKSCv7i99hk</t>
  </si>
  <si>
    <t>https://youtu.be/5-As3SXPeJg</t>
  </si>
  <si>
    <t>Behind-the-Scenes of UFO Whistleblower TV Special - Need to Know (06-11-23)</t>
  </si>
  <si>
    <t>Tonight, News Nation aired a one-hour special — "We Are Not Alone" — that was Ross Coulthart's exclusive interview with whistleblower David Grusch. 
News Nation followed the special with a one hour analysis show that featured Ross. After that, he got in his car, drove quickly home, and he and Bryce jumped on a Streamyard link with producer Rich Johnson and knocked this one out with zero prep, tired and energized at the same time.
https://www.NeedToKnow.today
#NeedtoKnow
Bryce Zabel Twitter: @HollywoodUFOs
Ross Coulthart Twitter: @RossCoulthart</t>
  </si>
  <si>
    <t>5-As3SXPeJg</t>
  </si>
  <si>
    <t>https://youtu.be/SRmRH-tR4KM</t>
  </si>
  <si>
    <t>News Nation Prime - Bryce Zabel Natasha Zouves (06-11-23)</t>
  </si>
  <si>
    <t>Two hours before the News Nation special "We Are Not Alone" aired the one hour special with Ross Coulthart interviewing David Grusch, Bryce Zabel appeared on News Nation Prime with Natasha Zouves.
https://www.NeedToKnow.today
#NeedtoKnow
Bryce Zabel Twitter: @HollywoodUFOs
Ross Coulthart Twitter: @RossCoulthart</t>
  </si>
  <si>
    <t>SRmRH-tR4KM</t>
  </si>
  <si>
    <t>2023 06 09</t>
  </si>
  <si>
    <t>https://youtu.be/NOgXrSlTPIE</t>
  </si>
  <si>
    <t>Ingraham Angle - Bryce Zabel Laura Ingraham - Fox (06-08-23)</t>
  </si>
  <si>
    <t>Bryce Zabel was scheduled to be on the Ingraham Angle at pretty much the top of the show for five plus minute interview with host Laura Ingraham.
They even sent a car to get him at his home and drive him in to the Fox Studios. While he was in that sedan, the news broke that ex-President Donald Trump had just been indicted on seven counts. 
It's a miracle that the interview happened at all, but it did, toward the end of the show and then for barely three minutes.
Still, it was fun and, like Chris Cuomo did when interviewing Bryce on News Nation, she came across as indignant about the government lying to the people since World War II.
If this is turning into a way for prominent news opinion leaders to process the Grusch revelations, demanding truth and investigations, then we are quickly going to advance this issue out of the shadows completely.
https://www.NeedToKnow.today
#NeedtoKnow
Bryce Zabel Twitter: @HollywoodUFOs
Ross Coulthart Twitter: @RossCoulthart</t>
  </si>
  <si>
    <t>NOgXrSlTPIE</t>
  </si>
  <si>
    <t>2023 06 08</t>
  </si>
  <si>
    <t>https://youtu.be/-PwZsQidbqE</t>
  </si>
  <si>
    <t>Whistleblower Dave Grusch (w  News Nation Promo Clips) - Need to Know (06-07-23)</t>
  </si>
  <si>
    <t>We've added four new video clips of UFO whistleblower Dave Grusch, including the News Nation promo, plus, for good measure, a news clip of a squirming congressman who can't bring himself to say UFO or UAP — and we've interspersed them with our most recent Need to Know episode talking about the behind-the-scenes issues and implications with this breaking news story.
Then, after all that, we've thrown in pretty damn good interview from Chris Cuomo that shows the anchorman actually does know the issue and is a strong advocate of investigation and transparency.
After all of that, yes, there are a few photos from the video shoot for News Nation in a North Hollywood warehouse.
https://www.NeedToKnow.today
#NeedtoKnow
Bryce Zabel Twitter: @HollywoodUFOs
Ross Coulthart Twitter: @RossCoulthart</t>
  </si>
  <si>
    <t>-PwZsQidbqE</t>
  </si>
  <si>
    <t>2023 06 07</t>
  </si>
  <si>
    <t>https://youtu.be/QW4HqvbGeJY</t>
  </si>
  <si>
    <t>CUOMO - Bryce Zabel Chris Cuomo - News Nation (06-06-23)</t>
  </si>
  <si>
    <t>Need to Know co-host Bryce Zabel appears briefly on News Nation to discuss the other Need to Know co-host Ross Coulthart's powerful and compelling exclusive interview with whistleblower David Grusch.
https://www.NeedToKnow.today
https://www.WhatIfUFOs.com
https://www.BryceZabel.com
https://www.RossCoulthart.com
#NeedtoKnow
Bryce Zabel Twitter: @HollywoodUFOs
Ross Coulthart Twitter: @RossCoulthart</t>
  </si>
  <si>
    <t>QW4HqvbGeJY</t>
  </si>
  <si>
    <t>https://youtu.be/VECrnKpWgAk</t>
  </si>
  <si>
    <t xml:space="preserve"> We Are Not Alone  - Grusch Interview Promo - News Nation (06-06-23)</t>
  </si>
  <si>
    <t>"We Are Not Alone" — a News Nation special event featuring the Ross Coulthart interview of Whistleblower David Grusch — airs on Sunday, June 11 at 9pm ET (6pm PT).
If you want to find out how to watch News Nation, try www.JoinNN.com
https://www.NeedToKnow.today
https://www.WhatIfUFOs.com
https://www.BryceZabel.com
https://www.RossCoulthart.com
#NeedtoKnow
Bryce Zabel Twitter: @HollywoodUFOs
Ross Coulthart Twitter: @RossCoulthart</t>
  </si>
  <si>
    <t>VECrnKpWgAk</t>
  </si>
  <si>
    <t>2023 06 05</t>
  </si>
  <si>
    <t>https://youtu.be/rQjbFZT9_EM</t>
  </si>
  <si>
    <t>Whistleblower David Grusch - Need to Know (06-05-23)</t>
  </si>
  <si>
    <t>The "assignment" that Ross Coulthart has been on involves his taping an exclusive on-air interview of government UAP whistleblower David Grusch. The interview was recorded on May 8 and May 9 in Los Angeles. It is currently exclusively on News Nation as part of their news operation. A special one-hour documentary focusing on the longer interview will air on Sunday, June 11, 2023 at 9pm ET. 
This "Need to Know" episode is Ross and Bryce providing their behind-the-scenes thoughts about the importance of the Grusch testimony. They have released this to react to the publication of the article by Leslie Kean and Ralph Blumenthal.
***
This is a video version of the Need to Know podcast which can be found on Apple, Spotify, iHeart, etc. Just search for the whole name, "Need to Know with Coulthart and Zabel."
https://www.NeedToKnow.today
Bryce Zabel Twitter: @HollywoodUFOs
Ross Coulthart Twitter: @RossCoulthart</t>
  </si>
  <si>
    <t>rQjbFZT9_EM</t>
  </si>
  <si>
    <t>2023 05 25</t>
  </si>
  <si>
    <t>https://youtu.be/pFHHxzoIuy8</t>
  </si>
  <si>
    <t>Garry Nolan's 100% - Need to Know (05-24-23)</t>
  </si>
  <si>
    <t>With Ross on assignment, Bryce has found a worthy fill-in: Chrissy Newton, Founder of VOCAB Communications and Podcaster for The Debrief. A self-described UFO/UAP fanatic since age six, the Toronto native hosts the podcast "Rebelliously Curious with Chrissy Newton." 
Among the items on the table in this episode: "Confirmation" vs. "Disclosure," an upcoming NASA meeting dedicated to the UAP issue, and the future of of Sean Kirkpatrick's career. He's the guy who runs AARO, All-domain Anomaly Resolution Office, who testified to the Senate Intelligence Committee last month that he'd seen no evidence of extra-terrestrial contact in the UAP data so far. 
This is in stark contrast to what Stanford University professor Garry Nolan said at a conference last week when asked how sure he was that extraterrestrial life was here on Earth now and that crash wreckage and reverse engineering was on-going, he said, a "hundred percent."
Chrissy Newton's Rebelliously Curious is at https://www.youtube.com/playlist?list=PLUhoRu2TitdoVkXRZZp9NO41KxAccHcnS
If you want to know everything (well, the unclassified version) about Need to Know, we have the fix: www.NeedToKnow.today. 
Please subscribe and leave a comment.
This is a video version of the Need to Know podcast which can be found on Apple, Spotify, iHeart, etc. Just search for the whole name, "Need to Know with Coulthart and Zabel."
https://www.NeedToKnow.today
https://www.WhatIfUFOs.com
https://www.BryceZabel.com
https://www.RossCoulthart.com
#NeedtoKnow
Bryce Zabel Twitter: @HollywoodUFOs
Ross Coulthart Twitter: @RossCoulthart</t>
  </si>
  <si>
    <t>pFHHxzoIuy8</t>
  </si>
  <si>
    <t>2023 04 27</t>
  </si>
  <si>
    <t>https://youtu.be/0ZOSixfpq1Y</t>
  </si>
  <si>
    <t>UAP UFO Hearings, Leaks and Briefings - Need to Know (04-26-23)</t>
  </si>
  <si>
    <t>A week after a poorly-attended Senate sub-committee's #UFO/#UAP hearing, Bryce and Ross have calmed down enough to talk about it — 
This episode also features Ross talking about something he's been investigating for months now —  the  fact that many 'whistleblowers' have already talked to AARO director and sole committee witness Sean Kirkpatrick as well as Senate and House IC members about specific experience dealing with anomalous craft and attempts at reverse engineering.
Also in this episode — We'll also analyze how the Discord case might signal an opening for UAP leaks to come. Plus, last week's intelligence community field trip to Wright-Patterson Air Force Base. This is both the home of #ProjectBlueBook and the location of anomalous #Roswell materials and the famous Hangar 18. There's also a 'so-long' to Tucker Carlson and Don Lemon with an eye to what each thought about the UAP topic.
If you want to know everything (well, the unclassified version) about Need to Know, we have the fix: www.NeedToKnow.today. 
This is a video version of the Need to Know podcast which can be found on Apple, Spotify, iHeart, etc. Just search for the whole name, "Need to Know with Coulthart and Zabel."
https://www.NeedToKnow.today
https://www.WhatIfUFOs.com
https://www.BryceZabel.com
https://www.RossCoulthart.com
#NeedtoKnow
Bryce Zabel Twitter: @@HollywoodUFOs @BryceZabel
Ross Coulthart Twitter: @RossCoulthart @Coulthart_Zabel</t>
  </si>
  <si>
    <t>0ZOSixfpq1Y</t>
  </si>
  <si>
    <t>2023 04 15</t>
  </si>
  <si>
    <t>https://youtu.be/_KAV-nKB-L4</t>
  </si>
  <si>
    <t>UFO Hearing - Need to Know (04-14-23)</t>
  </si>
  <si>
    <t>Ross and Bryce do a take down on those who have sought to denigrate, deny and ridicule the search for UFO/UAP answers in the past several decades. And they hope it doesn't happen again next week when a sub-committee of the Senate Armed Services Committee holds a hearing on the subject. Both have plenty of questions they'd love to share with the panel chair, New York Democrat Kirsten Gillibrand. And both will 'wait and see' just how forthcoming witness Sean Kirkpatrick, who runs the Defense Department's All-domain Anomaly Resolution Office, will be.
Will the new UAP hearings sizzle or fizzle?
This episode deals with Bryce and Ross's analysis of the upcoming UAP hearings on Capitol Hill on April 19th. Dr. Sean Kirkpatrick, the new director of the AARO, All-Doman Anomaly Resolution Office, will testify, first behind closed doors, then in public. The Emerging Threats and Capabilities sub-committee of the Senate Committee on Armed Services will be holding the hearings that are chaired by Senator Kirsten Gillibrand.
This is a video version of the Need to Know podcast which can be found on Apple, Spotify, iHeart, etc. Just search for the whole name, "Need to Know with Coulthart and Zabel."
https://www.NeedToKnow.today
https://www.WhatIfUFOs.com
https://www.BryceZabel.com
https://www.RossCoulthart.com
#NeedtoKnow
Bryce Zabel Twitter: @HollywoodUFOs
Ross Coulthart Twitter: @RossCoulthart</t>
  </si>
  <si>
    <t>_KAV-nKB-L4</t>
  </si>
  <si>
    <t>2023 03 31</t>
  </si>
  <si>
    <t>https://youtu.be/5VwDo_m5Yok</t>
  </si>
  <si>
    <t>Would You Like Some Danish with Your UFO  - Need to Know (More) (03-31-23)</t>
  </si>
  <si>
    <t>This is an interview of Need to Know co-host Bryce Zabel live in Los Angeles with Danish broadcaster Frederik Dirks at their public radio facility in Denmark, conducted over Zoom, and presented in full here.
Dirks focuses on Bryce's Hollywood work, but they discuss the state of UAP/UFO reality as well.
Ross Coulthart is on assignment in Australia and will return with Bryce for the next Need to Know episode in an episode expected to be posted up as a podcast and a Youtube on April 15, "Hearings Preview." They will probably also record a show after seeing the April 19th hearings about AARO and chaired by UAP non-bullshitter Senator Kirsten Gillibrand of New York. Her questioning alone will probably be worth the price of admission.
Here is the clip to the Dark Skies TV series scene that Bryce references which is the debate between "the People have a right to know" and "the People can't handle the truth." https://youtu.be/MwdgaoAL8xw
This YouTube is only a plain video version of the Need to Know podcast which can be found on Apple, Spotify, iHeart, etc. Just search for the whole name, "Need to Know with Coulthart and Zabel."
https://www.NeedToKnow.today
https://www.WhatIfUFOs.com
https://www.BryceZabel.com
https://www.RossCoulthart.com
#NeedtoKnow
Bryce Zabel Twitter: @HollywoodUFOs
Ross Coulthart Twitter: @RossCoulthart</t>
  </si>
  <si>
    <t>5VwDo_m5Yok</t>
  </si>
  <si>
    <t>2023 03 16</t>
  </si>
  <si>
    <t>https://youtu.be/1fmJ9lR28ks</t>
  </si>
  <si>
    <t>The Ides of March - Need to Know (03-15-23)</t>
  </si>
  <si>
    <t>After dealing with a house full of illnesses, Bryce is ready to carry on! And there is a lot to unpack, including reports of two members of Congress getting a classified briefing - were they shown pictures? Did two noted UFOlogists get punked by a fake government official? Also: a look back at 1973, when sightings were happening everywhere and the President of the United States allegedly gave a UFO tour to Mr. Saturday Night. Ross and Bryce conclude by updating their "fizzle or sizzle" predictions regarding a possible major revelation this year. 
If you want to know everything (well, the unclassified version) about Need to Know, we have the fix: www.NeedToKnow.today. 
This is a video version of the Need to Know podcast which can be found on Apple, Spotify, iHeart, etc. Just search for the whole name, "Need to Know with Coulthart and Zabel."
https://www.NeedToKnow.today
https://www.WhatIfUFOs.com
https://www.BryceZabel.com
https://www.RossCoulthart.com
#NeedtoKnow
Bryce Zabel Twitter: @HollywoodUFOs
Ross Coulthart Twitter: @RossCoulthart</t>
  </si>
  <si>
    <t>1fmJ9lR28ks</t>
  </si>
  <si>
    <t>2023 02 11</t>
  </si>
  <si>
    <t>https://youtu.be/Ys47XIOD8h8</t>
  </si>
  <si>
    <t>Chinese Balloon Shoot - Need to Know (02-10-23)</t>
  </si>
  <si>
    <t>IMPORTANT: This episode of "Need to Know" was recorded after the downing of the Chinese surveillance balloon off of South Carolina, and within two hours of posting, the Alaska shoot-down took place, followed quickly by the Yukon shooting. While we are working on an episode that will specifically address these fast-breaking stories, we do believe this episode — #28 "Chinese Balloons" — has plenty of important and original material in it. Please give it a listen as the analysis of the Chinese balloon excuse is important background for a discussion of Alaska and Yukon.
***
Is all the talk about Chinese spy balloons just a mis-direct by the Defense Department? Ross makes the case, and why the mainstream media is lapping it up. Ross also has a lot to say about Jacques Vallee’s new book. Bryce links the term "Majestic" to his "Dark Skies" series, and offers praise for two other UAP-related podcasts: "Weaponized" with Jeremy Corbell and George Knapp, and "Merged" with Ryan Graves.
If you want to know everything (well, the unclassified version) about Need to Know, we have the fix: www.NeedToKnow.today. 
This is a video version of the Need to Know podcast which can be found on Apple, Spotify, iHeart, etc. Just search for the whole name, "Need to Know with Coulthart and Zabel."
https://www.NeedToKnow.today
https://www.WhatIfUFOs.com
https://www.BryceZabel.com
https://www.RossCoulthart.com
#NeedtoKnow
Bryce Zabel Twitter: @HollywoodUFOs
Ross Coulthart Twitter: @RossCoulthart</t>
  </si>
  <si>
    <t>Ys47XIOD8h8</t>
  </si>
  <si>
    <t>2023 01 14</t>
  </si>
  <si>
    <t>https://youtu.be/ZGiQrsyF1U8</t>
  </si>
  <si>
    <t>Grading the UAP Report - Need to Know (01-13-23)</t>
  </si>
  <si>
    <t>This episode deals with Bryce and Ross's hot takes over the just released and long delayed (73 days!) UAP Report, unclassified version.
If you want to know everything (well, the unclassified version) about Need to Know, we have the fix: www.NeedToKnow.today. 
Here is The NY Times article referenced by Ross and Bryce, written by Remi Tumin: https://www.nytimes.com/2023/01/13/us/ufo-new-mexico-congress.html
Be sure to read the "blurb" underneath the opening photo as well.
This is a video version of the Need to Know podcast which can be found on Apple, Spotify, iHeart, etc. Just search for the whole name, "Need to Know with Coulthart and Zabel."
https://www.NeedToKnow.today
https://www.WhatIfUFOs.com
https://www.BryceZabel.com
https://www.RossCoulthart.com
#NeedtoKnow
Bryce Zabel Twitter: @HollywoodUFOs
Ross Coulthart Twitter: @RossCoulthart
Bryce's Betty and Barney Hill articles: https://needtoknow.today/hill-abduction-1961
Bryce's John Lennon sighting articles: https://needtoknow.today/lennon-ufo-1974</t>
  </si>
  <si>
    <t>ZGiQrsyF1U8</t>
  </si>
  <si>
    <t>2023 01 07</t>
  </si>
  <si>
    <t>https://youtu.be/Bi8ENmUagxw</t>
  </si>
  <si>
    <t>The NDAA Is Law - Need to Know (01-06-23)</t>
  </si>
  <si>
    <t>The National Defense Authorization Act — the bill in which Congress tells the Defense Department what to spend its money on — contains revolutionary language about reporting UAP - and those initials now mean something new! Ross reads directly from the bill about protecting anyone who comes forward to talk about sightings, discoveries and much more. Also, vital talk about the weather, various kinds of football, and the US House of Representatives. Plus, some behind-the-scenes happenings during the production of NBC's cult-hit "Dark Skies," co-created by Bryce.
This is a video version of the Need to Know podcast which can be found on Apple, Spotify, iHeart, etc. Just search for the whole name, "Need to Know with Coulthart and Zabel."
https://www.NeedToKnow.today
https://www.WhatIfUFOs.com
https://www.BryceZabel.com
https://www.RossCoulthart.com
#NeedtoKnow
Bryce Zabel Twitter: @HollywoodUFOs
Ross Coulthart Twitter: @RossCoulthart</t>
  </si>
  <si>
    <t>Bi8ENmUagxw</t>
  </si>
  <si>
    <t>2022 12 01</t>
  </si>
  <si>
    <t>https://youtu.be/D62Jj7Ju03A</t>
  </si>
  <si>
    <t>5 Years Since NYT's UFO Scoop - Need to Know (12-01-22)</t>
  </si>
  <si>
    <t>Bryce and Ross mark two anniversaries in this episode. It's been one month since the deadline for Congress to release a new UAP report. And we're close to the five-year anniversary of the New York Times article on the $22 million Advanced Aerospace Threat Identification Program at the Defense Dept. It's regarded as the most consequential piece of our times by a mainstream media organization on UFO research. And as for the Congressional UAP report that was due at the end of October? Bryce is not happy. 
This is a video version of the Need to Know podcast which can be found on Apple, Spotify, iHeart, etc. Just search for the whole name, "Need to Know with Coulthart and Zabel."
https://www.NeedToKnow.today
https://www.WhatIfUFOs.com
https://www.BryceZabel.com
https://www.RossCoulthart.com
#NeedtoKnow
Bryce Zabel Twitter: @HollywoodUFOs
Ross Coulthart Twitter: @RossCoulthart</t>
  </si>
  <si>
    <t>D62Jj7Ju03A</t>
  </si>
  <si>
    <t>2022 11 02</t>
  </si>
  <si>
    <t>https://youtu.be/3o04UkYg_ks</t>
  </si>
  <si>
    <t>The Late Report - Need to Know (11-01-22)</t>
  </si>
  <si>
    <t>The Director of National Intelligence was supposed to deliver to Congress its first annual unclassified update on Unexplained Aerial Phenomena this past Monday, October 31st. As of this posting on November 1st, the report has not been delivered. But there have been leaks that Ross and Bryce believe are credible. And they've asked two prominent UFOlogists to talk about it. Ryan Robbins is behind the YouTube channel Post Disclosure World. Cristina Gomez does blogs, social media and four shows on YouTube under her name, Cristina (no 'H') Gomez.
This is a video version of the Need to Know podcast which can be found on Apple, Spotify, iHeart, etc. Just search for the whole name, "Need to Know with Coulthart and Zabel."
Ross Coulthart/Bryce Zabel at https://www.NeedToKnow.today.
Cristina Gomez at https://youtube.com/c/ParadigmShifts.
Ryan Robbins at https://www.youtube.com/c/Postdisclosureworld.
#NeedtoKnow
Bryce Zabel Twitter: @HollywoodUFOs
Ross Coulthart Twitter: @RossCoulthart</t>
  </si>
  <si>
    <t>3o04UkYg_ks</t>
  </si>
  <si>
    <t>2022 10 22</t>
  </si>
  <si>
    <t>https://youtu.be/e6XE7wef6k0</t>
  </si>
  <si>
    <t>Core Secret - Need to Know (10-21-22)</t>
  </si>
  <si>
    <t>Is it real? Bryce and Ross go in-depth on the importance and veracity of a memo allegedly written by astrophysicist and government consultant Eric Davis after his meeting with Admiral Thomas Wilson in October of 2002. The memo, if it's real, recounts Wilson's attempts to learn about the US Government's UFO research programs, and how he was rebuffed at every turn. Bryce and Ross "Go Broadway," and re-enact a significant part of the memo, then discuss why Davis has never confirmed that he wrote it and why Wilson has adamantly denied he said any of it.
https://www.NeedToKnow.today
This is a video version of the Need to Know podcast which can be found on Apple, Spotify, iHeart, etc. Just search for the whole name, "Need to Know with Coulthart and Zabel."
https://www.NeedToKnow.today
https://www.WhatIfUFOs.com
https://www.BryceZabel.com
https://www.RossCoulthart.com
#NeedtoKnow
Bryce Zabel Twitter: @HollywoodUFOs
Ross Coulthart Twitter: @RossCoulthart</t>
  </si>
  <si>
    <t>e6XE7wef6k0</t>
  </si>
  <si>
    <t>2022 10 07</t>
  </si>
  <si>
    <t>https://youtu.be/AMZdrtKI_mo</t>
  </si>
  <si>
    <t>Ukraine UAP Sighting - Need to Know (10-05-22)</t>
  </si>
  <si>
    <t>BREAKING NEWS. Need to Know conducts the first public interview with retired British Army soldier John Chapman. Early this year, he decided he'd seen enough carnage from Ukraine, and took his considerable skills to the front lines. There, while battling Russian forces, he and his men saw a UAP. John describes the circumstances that brought him to Ukraine, the situation that night and what he remembers about the object that he says was only about 1,000 feet in the sky. 
For more details:  http://www.NeedToKnow.today
At the beginning of the show, Ross welcomes Bryce back from an Italian vacation and the two take a look at recent developments, including the ODNI's short-lived saucer logo, the return of the International UFO Conference (Bryce will be speaking!), the Defense Authorization Act, and the fact that Florida's Senate race will yield a pro-UAP Senator regardless of the outcome. 
This is a video version of the Need to Know podcast which can be found on Apple, Spotify, iHeart, etc. Just search for the whole name, "Need to Know with Coulthart and Zabel."
https://www.NeedToKnow.today
https://www.WhatIfUFOs.com
https://www.BryceZabel.com
https://www.RossCoulthart.com
#NeedtoKnow
Bryce Zabel Twitter: @HollywoodUFOs
Ross Coulthart Twitter: @RossCoulthart</t>
  </si>
  <si>
    <t>AMZdrtKI_mo</t>
  </si>
  <si>
    <t>2022 09 15</t>
  </si>
  <si>
    <t>https://youtu.be/b-_QillPBM4</t>
  </si>
  <si>
    <t>UFOlogy Must Die  - Need to Know (09-14-22)</t>
  </si>
  <si>
    <t>This is Ross and Bryce's first full episode back after shooting and airing their documentary "Need to Know: The UFO Phenomenon," produced with the production assist of 7NEWS Australia. You can watch that here first, if you want.
https://www.NeedToKnow.today
In this follow-up episode, they update the current situation in Washington, D.C., the on-going feud between Lue Elizondo and #UFOtwitter, disclosure lessons from the recent Emmy awards, an "October Surprise" for the 2022 election, two NTK polls, and more. 
This is a video version of the Need to Know podcast which can be found on Apple, Spotify, iHeart, etc. Just search for the whole name, "Need to Know with Coulthart and Zabel."
#NeedtoKnow
Bryce Zabel Twitter: @HollywoodUFOs
Ross Coulthart Twitter: @RossCoulthart</t>
  </si>
  <si>
    <t>b-_QillPBM4</t>
  </si>
  <si>
    <t>2022 09 12</t>
  </si>
  <si>
    <t>https://youtu.be/s0AqWv2F68c</t>
  </si>
  <si>
    <t xml:space="preserve">Video Promo for  Need to Know  The UFO Phenomenon </t>
  </si>
  <si>
    <t>This short video is basically just for fun, shot by Ross Coulthart and Bryce Zabel when they first met in person while shooting the 7NEWS documentary a couple of months ago. They'd been doing the Need to Know series episodes remotely, and had never met in person!
https://www.NeedToKnow.today
https://www.WhatIfUFOs.com
https://www.BryceZabel.com
https://www.RossCoulthart.com
#NeedtoKnow
Bryce Zabel Twitter: @HollywoodUFOs
Ross Coulthart Twitter: @RossCoulthart</t>
  </si>
  <si>
    <t>s0AqWv2F68c</t>
  </si>
  <si>
    <t>2022 09 09</t>
  </si>
  <si>
    <t>https://youtu.be/dIA8tQQgbfg</t>
  </si>
  <si>
    <t xml:space="preserve">Outtakes from  Need to Know  The UFO Phenomenon </t>
  </si>
  <si>
    <t>This is an outtake of a streaming touch-base between Ross Coulthart and Bryce Zabel while filming the TV special "Need to Know: The UFO Phenomenon," produced with 7NEWS Australia. It was not included in the final cut because of certain technical quality issues that include synch and a particularly irritating light behind Ross's head. This never aired.
You may already have seen the 7NEWS production of the "Need to Know" documentary that was released in August 2022. Here's the URL to the full episode:  https://bit.ly/7NewsSpotlightDoc
This exchange happened at the end of the production as Ross Coulthart and Bryce Zabel debriefed with each other while Ross was in San Francisco and Bryce was in Carlsbad. 
https://www.NeedToKnow.today
#NeedtoKnow
Bryce Zabel Twitter: @HollywoodUFOs
Ross Coulthart Twitter: @RossCoulthart</t>
  </si>
  <si>
    <t>dIA8tQQgbfg</t>
  </si>
  <si>
    <t>2022 08 25</t>
  </si>
  <si>
    <t>https://youtu.be/4yrtTfHEFDE</t>
  </si>
  <si>
    <t>If We Were in an Oliver Stone Conspiracy Thriller...</t>
  </si>
  <si>
    <t>While Ross and Bryce are the first to admit they're not actors, when they realized that after eight months of working together remotely, they were about to meet for the first time, they thought they'd have some fun with that first meeting. So, in the morning at the Santa Monica Pier, they recorded this bit, then hit the road together in California.
https://www.NeedToKnow.today
#NeedtoKnow
Bryce Zabel Twitter: @HollywoodUFOs
Ross Coulthart Twitter: @RossCoulthart
Is the UFO/UAP issue real? If it is real, what is it? If we're in contact with a non-human intelligence, what are the details? Are we going to tell ourselves the truth? What will happen then?
https://NeedToKnow.today</t>
  </si>
  <si>
    <t>4yrtTfHEFDE</t>
  </si>
  <si>
    <t>2022 08 21</t>
  </si>
  <si>
    <t>https://youtu.be/QhXvradQkQg</t>
  </si>
  <si>
    <t>The Beatles Record  Show Up  at Friar Park, 1971</t>
  </si>
  <si>
    <t>What if The Beatles worked it out instead of let it be? Thanks to Peter Jackson's Emmy-nominated documentary "Get Back," it's once again on our minds.
https://www.WhatIfBeatles.com
Bryce Zabel answered the question with his award-winning novel "ONCE THERE WAS A WAY: WHAT IF THE BEATLES STAYED TOGETHER." 
Imagine the Beatles didn't break up in 1970. This is a world where John Lennon, Paul McCartney, George Harrison and Ringo Starr continued to make music from the 1960s into the 1970s and beyond. That's the concept of this compelling alternate history music video mashup and the book that inspired it. What if they could work it out instead of let it be?
http://www.WhatIfBeatles.com
This video brings to life a key part of the award-winning Diversion Books novel, ONCE THERE WAS A WAY: WHAT IF THE BEATLES STAYED TOGETHER? Written by Bryce Zabel, the book is the second alternate history novel in the award-winning Breakpoint series. Both books won the coveted Sidewise Award for Alternate History. Previous winners include Philip Roth and Michael Chabon.
http://www.AmazonBeatles.com
Chris Carter, host of Breakfast with The Beatles on Sirius/XM Radio, says, "We know The Beatles let it be, but what if they worked it out instead? Bryce Zabel's new novel gives life to every fan's fantasy. He's created a great adventure full of twists and turns that never were, but might have been."
Video Credits:
Directed and Edited by Jared Zabel
Produced by Bryce Zabel and Jackie Zabel
Song by Brian Bringelson
Performed by Anchor &amp; Bear (Bringelson, Katy Pearson, Eric White)
Recorded by Kc Staples
Acted by Ed Kasper, Anthony Abbas, Bringelson and White
#Beatles #AlternateHistory #PaulMcCartney #GetBack #PeterJackson #RingoStarr #TheBeatles</t>
  </si>
  <si>
    <t>QhXvradQkQg</t>
  </si>
  <si>
    <t>https://youtu.be/XoSn7jrK2dA</t>
  </si>
  <si>
    <t>Oh My, Oh My - Reacting to Congressional UFO Legislation</t>
  </si>
  <si>
    <t>This clip is an excerpt from the August 8, 2022 episode of Need to Know with Coulthart and Zabel (Ep 18).
This is a video version of the Need to Know podcast which can be found on Apple, Spotify, iHeart, etc. Just search for the whole name, "Need to Know with Coulthart and Zabel."
https://www.NeedToKnow.today
#NeedtoKnow
Bryce Zabel Twitter: @HollywoodUFOs
Ross Coulthart Twitter: @RossCoulthart</t>
  </si>
  <si>
    <t>XoSn7jrK2dA</t>
  </si>
  <si>
    <t>2022 08 19</t>
  </si>
  <si>
    <t>https://youtu.be/A0SdTFO4GDY</t>
  </si>
  <si>
    <t>A Beer with Ross &amp; Bryce &amp; Rob &amp; Kieran - Need to Know</t>
  </si>
  <si>
    <t>Two Irish guys, an American and an Australian walk into a bar...
https://www.NeedToKnow.today
If you want a real, honest-to-God Need to Know podcast, then probably you should check out #18, the one that came out right before this one. Because this one is about four or five guys drinking and talking about UFOs. Nobody's dressed up, there are three different time zones, and everybody has a beer. 
This is a video version of the Need to Know podcast which can be found on Apple, Spotify, iHeart, etc. Just search for the whole name, "Need to Know with Coulthart and Zabel."
#NeedtoKnow
Bryce Zabel Twitter: @HollywoodUFOs
Ross Coulthart Twitter: @RossCoulthart</t>
  </si>
  <si>
    <t>A0SdTFO4GDY</t>
  </si>
  <si>
    <t>2022 08 13</t>
  </si>
  <si>
    <t>https://youtu.be/ehDLC9ZDpeQ</t>
  </si>
  <si>
    <t>Coulthart's Hot Take on Calvine Photo</t>
  </si>
  <si>
    <t>In a recent recording of an upcoming Need to Know episode, the story of the Calvine UFO photo broke. Here is the excerpt of Ross Coulthart's hot take as the story was spreading.
https://www.NeedToKnow.today
#NeedtoKnow
Bryce Zabel Twitter: @HollywoodUFOs
Ross Coulthart Twitter: @RossCoulthart</t>
  </si>
  <si>
    <t>ehDLC9ZDpeQ</t>
  </si>
  <si>
    <t>2022 08 06</t>
  </si>
  <si>
    <t>https://youtu.be/zCbUiXAJbn0</t>
  </si>
  <si>
    <t>Real Change Ahead  - Need to Know (08-05-22)</t>
  </si>
  <si>
    <t>Is the UFO/UAP issue real? If it is real, what is it? If we're in contact with a non-human intelligence, what are the details? Are we going to tell ourselves the truth? What will happen then?
https://NeedToKnow.today
Ross and Bryce are back, explain where they've been, and dive into three deep subjects: First: new language from the Senate Select Committee on Intelligence that may grant immunity for potential witnesses not only in government but in private aerospace. Also: Is Gary Nolan the new Lue Elizondo? The Stanford professor has been raising his profile in the UAP community, and has granted Ross a wide-ranging and shocking interview (which we'll play in a later episode). Finally, a discussion that only begins to tackle the subject: how will we change in a post-disclosure world -- after most of the world acknowledges that we are not alone?
"Need to Know with Coulthart and Zabel" is a podcast first, available on Apple, Spotify, iHeart or wherever you get your podcasts. Served straight up with solid talk where Ross and Bryce springboard off any breaking news on the UAP/UFO issue into compelling segments about everything from the 1947 Summer of the Saucers to same day coverage of the May 17 congressional hearings. 
Listen to the podcast: https://bit.ly/NTK_Megaphone
When it comes to this video expression, Ross and Bryce want viewers to have a different experience than podcast listeners. 
Because the episode is about how we're rapidly moving into a disclosure environment with unpredictable outcomes and experiences, we have edited it to be deliberately disorienting visually. The concept is to set the viewer off-balance while trying to process some shocking truths said out loud about the nature of our reality. Bingeing post-Disclosure TV won't be the cozy affair of Peak TV that the streamers offer now. 
Need To Know on Twitter: @Coulthart_Zabel
Bryce Zabel on Twitter: @HollywoodUFOs
Ross Coulthart on Twitter: @RossCoulthart
Show less</t>
  </si>
  <si>
    <t>zCbUiXAJbn0</t>
  </si>
  <si>
    <t>2022 07 15</t>
  </si>
  <si>
    <t>https://youtu.be/7UzU_l6hDLk</t>
  </si>
  <si>
    <t>Beyond Nimitz - Need to Know (07-14-22)</t>
  </si>
  <si>
    <t>This is a video version of the Need to Know podcast which can be found on Apple, Spotify, iHeart, etc. Just search for the whole name, "Need to Know with Coulthart and Zabel."
Listen to the podcast (audio only): https://bit.ly/NTK_Megaphone
Bryce and Ross welcome Dave Beaty to the podcast. He's an investigative filmmaker who's produced "The Nimitz Encounters," a film about UAP encounters around US Navy ships from 2004 to 2019. As Dave writes on Medium: "When I first learned about that curious case of the aircraft carrier USS Nimitz, 100 miles off the coast of San Diego, CA in Nov of 2004 I was enthralled by the descriptions of a 50-foot-long white capsule-shaped UFO that had out-paced F/A-18F Super Hornets." You can watch the film at http://thenimitzencounters.com. 
https://www.NeedToKnow.today
https://www.WhatIfUFOs.com
https://www.BryceZabel.com
https://www.RossCoulthart.com
#NeedtoKnow
Bryce Zabel Twitter: @HollywoodUFOs
Ross Coulthart Twitter: @RossCoulthart</t>
  </si>
  <si>
    <t>7UzU_l6hDLk</t>
  </si>
  <si>
    <t>2022 06 22</t>
  </si>
  <si>
    <t>https://youtu.be/0dwsvzsn3ko</t>
  </si>
  <si>
    <t>Summer of the Saucers - Need to Know (06-21-22)</t>
  </si>
  <si>
    <t>Listen to the podcast (audio only): https://bit.ly/NTK_Megaphone
This is a video version of the Need to Know podcast which can be found on Apple, Spotify, iHeart, etc. Just search for the whole name, "Need to Know with Coulthart and Zabel."
Bryce and Ross mark 75 years since 1947, "The Summer of the Saucers." It's considered the beginning of the modern UFO era. They recount a couple of prominent incidents in those early days, and flash forward to today and word that NASA will launch a UAP study - albeit a very quick and barely funded study. Also: are drones the new swamp gas? That is, an easy and lazy way for UAP doubters to explain away sightings? 
Need to Know Twitter: @Coulthart_Zabel
Bryce Zabel Twitter: @HollywoodUFOs @BryceZabel
Ross Coulthart Twitter: @RossCoulthart
https://www.NeedToKnow.today
https://www.WhatIfUFOs.com
https://www.BryceZabel.com
https://www.RossCoulthart.com
#NeedtoKnow #UFO #UAP #disclosure #media #government #podcast #analysis #politics #science #space</t>
  </si>
  <si>
    <t>0dwsvzsn3ko</t>
  </si>
  <si>
    <t>2022 06 06</t>
  </si>
  <si>
    <t>https://youtu.be/W8k8yl5yLGk</t>
  </si>
  <si>
    <t>Estimate of the Situation - Need to Know (06-05-22)</t>
  </si>
  <si>
    <t>This episode's title comes from the 1948 document produced by Project Sign, which the head of the Air Force ordered destroyed. Also: with more than two weeks to think about it, Ross and Bryce have more to say about the Congressional hearing on UAP -- including results of a couple of listener surveys. They also come up a few questions that lawmakers SHOULD have asked. And Ross explains why any talk about drones being an explanation for an UAP sighting is idiotic. Hint: drones can't fly that fast, that far, and for that long! 
This is a video version of the Need to Know podcast which can be found on Apple, Spotify, iHeart, etc. Just search for the whole name, "Need to Know with Coulthart and Zabel."
https://www.NeedToKnow.today
https://www.WhatIfUFOs.com
https://www.BryceZabel.com
https://www.RossCoulthart.com
#NeedtoKnow #nuclear #military #congress #hearings #UFO #UAP
Bryce Zabel Twitter: @HollywoodUFOs
Ross Coulthart Twitter: @RossCoulthart</t>
  </si>
  <si>
    <t>W8k8yl5yLGk</t>
  </si>
  <si>
    <t>2022 05 23</t>
  </si>
  <si>
    <t>https://youtu.be/32AZsSu0kTE</t>
  </si>
  <si>
    <t>First UFO Hearing in 54 Years - Need to Know</t>
  </si>
  <si>
    <t>It was the best of times, it was the worst of times. On Tuesday, May 17, 2022, at 9:00 a.m. ET, the House Intelligence Counterterrorism, Counterintelligence, and Counterproliferation Subcommittee, chaired by Congressman André Carson (D-Ind.) held an open hearing on unidentified aerial phenomena. It was the first hearing in 54 years. The fact that it happened was worth celebrating. The content, not so much.
Judge for yourself. Here is the entire hearing, start to finish, directly as supplied by the House Intelligence Committee.
You'll meet the two witnesses supplied by the Department of Defense. It was not their finest moment.
Following the open portion of the hearing, the subcommittee held a closed, classified briefing.
https://www.NeedToKnow.today
https://www.BryceZabel.com
https://www.RossCoulthart.com
#NeedtoKnow #Government #Secrecy #UAP #UFO #AndreCarson #Hearing
Bryce Zabel Twitter: @HollywoodUFOs
Ross Coulthart Twitter: @RossCoulthart</t>
  </si>
  <si>
    <t>32AZsSu0kTE</t>
  </si>
  <si>
    <t>2022 05 21</t>
  </si>
  <si>
    <t>https://youtu.be/lhe-u2hZmNo</t>
  </si>
  <si>
    <t>Andre Carson Invents  Aim-Sog  - Need to Know</t>
  </si>
  <si>
    <t>The first UFO hearings in 54 years were held on May 17, 2022 by a House subcommittee chaired by Congressman Andre Carson.
Here's his opening statement. Don't get us wrong, we like Carson, and he's a staunch believer in coming clean about UAP with the American people. He was a little off his game, however, in his opening statement, given how strange some of the acronyms the Department of Defense has stuck us with.
You can see our entire episode about the Hearing here: https://bit.ly/Hearing_Elizondo
You can hear the entire "Profane Rant about Modern Ufology" here: https://bit.ly/Profane_Rant
Other URLs to check out are:
https://www.NeedToKnow.today
https://www.WhatIfUFOs.com
https://www.BryceZabel.com
https://www.RossCoulthart.com
Our Mothership: www.NeedToKnow.today
#NeedtoKnow
Bryce Zabel Twitter: @HollywoodUFOs
Ross Coulthart Twitter: @RossCoulthart</t>
  </si>
  <si>
    <t>lhe-u2hZmNo</t>
  </si>
  <si>
    <t>2022 05 18</t>
  </si>
  <si>
    <t>https://youtu.be/YOjSBPfmoIM</t>
  </si>
  <si>
    <t>Elizondo on UAP Hearing - Need to Know (05-17-22)</t>
  </si>
  <si>
    <t>Breaking News! This morning a House Intelligence subcommittee held the first hearing about UFOs in 54 years. Ross and Bryce watched it, and analyze it in this same day edition that also features an in-depth interview with Lue Elizondo offering his point of view.
This is a video version of the Need to Know podcast which can be found on Apple, Spotify, iHeart, etc. Just search for the whole name, "Need to Know with Coulthart and Zabel."
At the end, we edited out a short back-and-forth where Lue Elizondo talks about how he had to run to another interview. Nothing sinister!
https://www.NeedToKnow.today
https://www.WhatIfUFOs.com
https://www.BryceZabel.com
https://www.RossCoulthart.com
Our Mothership: https://www.NeedToKnow.today
#NeedtoKnow #UFO #UAP #UFOs #government #media #military #LueElizondo
Bryce Zabel Twitter: @HollywoodUFOs
Ross Coulthart Twitter: @RossCoulthart</t>
  </si>
  <si>
    <t>YOjSBPfmoIM</t>
  </si>
  <si>
    <t>2022 05 10</t>
  </si>
  <si>
    <t>https://youtu.be/RNhjT3ptSsM</t>
  </si>
  <si>
    <t>We're Not Gonna Take It - Need to Know</t>
  </si>
  <si>
    <t>Okay, we like this song. We don't think it belongs to any political point of view. In this context, it is used as part of a call for UAP transparency. Let's not make too much of it, and just enjoy it for what it is — a great song that is adaptable to many different things, including UFO disclosure.
"We're Not Gonna Take It" was originally recorded by Twisted Sister from their album "Stay Hungry" in 1984, this version is an acoustic version from  Dee Snyder in 2016. We've take a one-minute cut from it, and turned it into a UFO anthem that calls for transparency and Disclosure.
https://www.NeedToKnow.today
https://www.WhatIfUFOs.com
https://www.BryceZabel.com
https://www.RossCoulthart.com
Our Mothership: https://www.NeedToKnow.today
#NeedtoKnow #ufo #uap #Disclosure #TwistedSister #protest #anthem
Bryce Zabel Twitter: @HollywoodUFOs
Ross Coulthart Twitter: @RossCoulthart</t>
  </si>
  <si>
    <t>RNhjT3ptSsM</t>
  </si>
  <si>
    <t>2022 05 05</t>
  </si>
  <si>
    <t>https://youtu.be/a9kwEBUfE6k</t>
  </si>
  <si>
    <t>Tim Burchett Unplugged - Need to Know</t>
  </si>
  <si>
    <t>Congressman Tim Burchett, a Republican from Tennessee has become quite possibly the most outspoken public official on the subject of UAP/UFO reality. He has spoken numerous times. He's blunt and folksy at the same time. He's the former Mayor of Knox County, Indiana, who first came to the U.S. House of Representatives in 2019. He's a supporter of former President Trump, he speaks from an office with a rifle behind him, and gives most of his interviews to right-leaning media groups. Yet if you are a supporter of openness and transparency on the UFO issue, you have to admire what he is saying, whatever your own political affiliation. Perhaps he is a tease that the UAP/UFO reality issue has the potential to transcend political parties. 
This compilation is brought to you by "Need to Know with Coulthart and Zabel," a new podcast about the UAP issue, that delivers a fast, brisk analysis of what's going on. Always between 45 minutes and one hour, the podcast is for busy people. It promises not to waste your time but give you, over multiple episodes, the briefing you need to be current on this issue. It's not just for UFO believers, then, but designed specifically for a cross-section of citizens from around the world who want to be informed on the topic,.
Here are some ways you can follow us:
Home Page — https://www.NeedToKnow.today
All Our Podcasts — https://bit.ly/NTK_Megaphone
All Our Videos — https://bit.ly/NTK_Videos
https://www.WhatIfUFOs.com
https://www.BryceZabel.com
https://www.RossCoulthart.com
#NeedtoKnow #ufo #uap #timburchett #government #secrecy #Russian #Putin #military #space #NASA
Bryce Zabel Twitter: @HollywoodUFOs
Ross Coulthart Twitter: @RossCoulthart</t>
  </si>
  <si>
    <t>a9kwEBUfE6k</t>
  </si>
  <si>
    <t>2022 05 01</t>
  </si>
  <si>
    <t>https://youtu.be/HRCT_ddq39U</t>
  </si>
  <si>
    <t>A Profane Rant about Modern Ufology</t>
  </si>
  <si>
    <t>This may be the strangest video we've ever featured on the Need to Know channel. It's certainly not our typical fare, given that our podcast is a straight ahead discussion of the UAP issue.
What you have here is anything but. First of all, it's meant to be funny, not offensive. It's true, however, that there's a lot of swearing. It's crude and profane. It's a rant about all things ufological. Remember that even the Navy UAP videos contain a trained military airman shouting, “What the fuck is that?” 
If you like this and want to share it, here is a shortened URL to pass along to your friends: https://bit.ly/Profane_Rant
The idea for this came to me (Bryce Zabel) in the middle of the night. Within a day, I'd written the whole thing as an article for my Medium platform, "Trail of the Saucers."  You can read the actual script for this as it originally appeared a few months ago: https://bit.ly/Profane_Cosmic
That article began with a disclaimer that applies here: "Dear Medium, please excuse this profane article as simply an outlier that is a piece of First Amendment art, not an offense against the decency of your platform. What follows is not the voice of the author but his literary creation, a modern mashup of Holden Caulfield, Hunter Thompson, George Carlin and Howard Beale blended into an age of pandemic, politics, and phenomena."
So, yes, it's a piece of entertainment yet it is also an opinion piece about politics, science, space and unidentified aerial phenomena. Some of the jokes are inside jokes, but the big picture should work for everyone.
It is performed by Edd Hall, the former announcer of "The Tonight Show with Jay Leno." He does a spectacular job with the material, almost like profanity comes naturally to him.
https://www.NeedToKnow.today
#NeedtoKnow #rant #ufo #uap #profanity
Bryce Zabel Twitter: @HollywoodUFOs</t>
  </si>
  <si>
    <t>HRCT_ddq39U</t>
  </si>
  <si>
    <t>2022 04 29</t>
  </si>
  <si>
    <t>https://youtu.be/Ajwe2U6qhn4</t>
  </si>
  <si>
    <t>Congressional UFO Hearings - Need to Know (04-29-22)</t>
  </si>
  <si>
    <t>If you prefer to listen to this as a pure podcast, try this:  https://bit.ly/NTK_Megaphone
Visit the Need to Know home page:  https://NeedToKnow.today
In this (our 12th) episode, Ross and Bryce review some recent UAP news, including an obvious hoax, Putin's new threats, confusion about Garry Reid's status, the return of the UFO Fest in McMinnville, Oregon, a new documentary about UAPx and a new series based on David Bowie's 1976 "The Man Who Fell to Earth." Then: a look back at Congressional inquiries into UAP and whether hearings will occur in the future.
ARTICLES REFERENCED IN THIS VIDEO — 
* Profane Rant about Modern Ufology: https://bit.ly/Profane_Rant
* Congressional Hearings: https://bit.ly/UFO_Hearings
* McMinnville Photos: https://bit.ly/TrentPhotosA
* Gerald Ford: https://bit.ly/UFO-1976
* Air Force versus Navy: https://bit.ly/USAFvsUSN
* Real Lue Elizondo: https://bit.ly/Real_Lue
* NASA's Bill Nelson: https://bit.ly/NASA_UFO
* A Profane Rant about Modern Ufology: https://bit.ly/Profane_Cosmic
* Skinwalkers at the Pentagon: https://bit.ly/Skinwalkers_Pentagon
* Dark Skies TV Series: https://bit.ly/Dark_Skies_25
* UAP Report: https://bit.ly/Catchall_Bin
https://www.NeedToKnow.today
https://www.WhatIfUFOs.com
https://www.BryceZabel.com
https://www.RossCoulthart.com
#NeedtoKnow #ufo #uap #government #secrecy
Bryce Zabel Twitter: @HollywoodUFOs
Ross Coulthart Twitter: @RossCoulthart</t>
  </si>
  <si>
    <t>Ajwe2U6qhn4</t>
  </si>
  <si>
    <t>2022 04 27</t>
  </si>
  <si>
    <t>https://youtu.be/LzshDRqsX6M</t>
  </si>
  <si>
    <t>JFK's Hour of Change and Challenge - Need to Know</t>
  </si>
  <si>
    <t>Graphic artist Nick Madrid created this 13 second video merging a UFO in the foreground of an American city with a statement by President John Kennedy about this being an hour of "change and challenge" in a decade of "hope and fear."
He had that right. His words, spoken in the 1960s, still pack a punch. 
https://www.NeedToKnow.today
https://www.WhatIfUFOs.com
https://www.BryceZabel.com
https://www.RossCoulthart.com
#NeedtoKnow #UFO #UAP #JFK #promo #history #1960s #aliens #extraterrestrials
Bryce Zabel Twitter: @HollywoodUFOs
Ross Coulthart Twitter: @RossCoulthart</t>
  </si>
  <si>
    <t>LzshDRqsX6M</t>
  </si>
  <si>
    <t>2022 04 18</t>
  </si>
  <si>
    <t>https://youtu.be/buh9vQb_pXw</t>
  </si>
  <si>
    <t>John Glenn Hides Truth Behind Comedy - Need to Know</t>
  </si>
  <si>
    <t>On March 6, 2001, then Senator John Glenn appeared as a guest on the "Frasier" comedy series. It's memorable because Glenn does a very funny bit where he seems to acknowledge all the strange things that astronauts have seen in space that have been covered up. At the time, it was considered "silly" and "fun." The question these days may very well be: was Glenn saying something true under the guise of comedy?
It's not a, pardon the pun, out-of-this-world question. In a December 17, 2017 New York Times articles about a secret government program that investigated UAP (Unidentified Aerial Phenomena), you find this nugget:
~~ “I had talked to John Glenn a number of years before,” Mr. Reid said, referring to the astronaut and former senator from Ohio, who died in 2016. Mr. Glenn, Mr. Reid said, had told him he thought that the federal government should be looking seriously into U.F.O.s, and should be talking to military service members, particularly pilots, who had reported seeing aircraft they could not identify or explain.~~
As for the "Frasier" appearance... In the show (Season 8, Episode 16), Roz gets the green light to put on a special radio show about outer space, and agrees to let Frasier narrate. However, the two fail to come to grips with their reversed roles (Roz calling the shots instead of Frasier) and he leaves the show. She replaces him with the astronaut John Glenn, and Frasier tries to use him to get his rejected ideas into the program.
The episode was directed by David Lee from a script credited to writers David Angell, Peter Casey and David Lee. Six months later, of course, came the seriousness of 9/11. David Angell and his wife Lynn both died heading home from their vacation on Cape Cod aboard American Airlines Flight 11, the first plane to hit the World Trade Center during the September 11 attacks.
This is presented as a piece of cultural history on the UFO/UAP issue and the current disclosure movement by the Need to Know podcast which can be found on Apple, Spotify, iHeart, etc. Just search for the whole name, "Need to Know with Coulthart and Zabel." Here are some other URLs— 
https://www.NeedToKnow.today
https://www.WhatIfUFOs.com
https://www.BryceZabel.com
https://www.RossCoulthart.com
Our Mothership: https://www.NeedToKnow.today
#NeedtoKnow #Frasier #JohnGlenn #UFO #NASA #comedy
Bryce Zabel Twitter: @HollywoodUFOs
Ross Coulthart Twitter: @RossCoulthart</t>
  </si>
  <si>
    <t>buh9vQb_pXw</t>
  </si>
  <si>
    <t>2022 04 16</t>
  </si>
  <si>
    <t>https://youtu.be/nE-GQq3Rbi8</t>
  </si>
  <si>
    <t>UFOs and Rock Stars - Need to Know (04-14-22)</t>
  </si>
  <si>
    <t>NOTE: This video has sync problems with both Ross and Bryce's audio and video. The good news is that it's been fixed going forward and shouldn't bother us again!
Please consider listening to the podcast here: https://bit.ly/NTK_Megaphone
Ross and Bryce share two of the best-known stories involving musicians who say they've encountered UFOs or UFO secrecy. Ross tells the tale of Blink 182's Tom DeLonge. He's made some controversial claims over the past few years, including conversations with top government officials. He also co-founded To the Stars, which bills itself as an academy of arts and sciences. But Bryce goes back more than four decades to the east side of Manhattan, where one night in late August John Lennon says he saw a UFO hovering near his penthouse apartment. Also: praise for journalist Tim McMillan's recent scoop, and they note the death of John Lear. 
Need to Know with Coulthart and Zabel — #11 - "UFOs and Rock Stars" - April 14, 2022
This is a video version of the Need to Know podcast which can be found on Apple, Spotify, iHeart, etc. Just search for the whole name, "Need to Know with Coulthart and Zabel."
https://www.NeedToKnow.today
https://www.WhatIfUFOs.com
https://www.BryceZabel.com
https://www.RossCoulthart.com
Our Mothership: www.NeedToKnow.today
#NeedtoKnow #ufo #uap #NewYorkCity #JohnLennon #Beatles #TomDeLonge #Blink182
Bryce Zabel Twitter: @HollywoodUFOs
Ross Coulthart Twitter: @RossCoulthart</t>
  </si>
  <si>
    <t>nE-GQq3Rbi8</t>
  </si>
  <si>
    <t>2022 04 01</t>
  </si>
  <si>
    <t>https://youtu.be/AIbv1KzDNdQ</t>
  </si>
  <si>
    <t>Do No Harm - Need to Know (04-01-22)</t>
  </si>
  <si>
    <t>NOTE: This video has sync problems with both Ross and Bryce's audio and video. It's very frustrating for us as well as you, and we're sorry it happened. The good news is that it's been fixed going forward and shouldn't bother us again!
Need to Know with Coulthart and Zabel — #9 - "Do No Harm" - April 1, 2022
This is a video version of the Need to Know podcast which can be found on Apple, Spotify, iHeart, etc. Just search for the whole name, "Need to Know with Coulthart and Zabel."
Bryce and Ross tackle several recent and historical UAP developments, including the release of the classified version of last year's preliminary Defense Department report on UAP. Bryce shares thoughts on the spectrum of current UAP thinking: are they benevolent beings from beyond or do they mean us harm? Ross recounts his conversations with a man who's dealing with devastating injuries that he says were caused by a UAP encounter. And producer Rich Johnson talks about living in UAP "Ground Zero" -- Las Vegas. 
https://www.NeedToKnow.today
https://www.WhatIfUFOs.com
https://www.BryceZabel.com
https://www.RossCoulthart.com
Our Mothership: www.NeedToKnow.today
#NeedtoKnow #ufo #uap #Phenomenon #RossCoulthart #BryceZabel #dojacat #paranormal #military #government #history #threat
Bryce Zabel Twitter: @HollywoodUFOs
Ross Coulthart Twitter: @RossCoulthart</t>
  </si>
  <si>
    <t>AIbv1KzDNdQ</t>
  </si>
  <si>
    <t>2022 03 26</t>
  </si>
  <si>
    <t>https://youtu.be/tk_JD1kq-BM</t>
  </si>
  <si>
    <t>George Carlin's Famous UFO Riff</t>
  </si>
  <si>
    <t>Brought to you by the new UFO/UAP podcast "Need to Know with Coulthart and Zabel." Here's our home page: https://www.NeedToKnow.today
About this video: Comedian George Carlin maintained a long private interest in UFOs. Here is one of the few times he spoke about it publicly. In this clip, he compares UFO belief with a belief in God. It's not our intent to pick that fight, only to present Carlin's words as he spoke them.
Bryce Zabel Twitter: @HollywoodUFOs
Ross Coulthart Twitter: @RossCoulthart
https://www.NeedToKnow.today
https://www.WhatIfUFOs.com
https://www.BryceZabel.com
https://www.RossCoulthart.com
#NeedtoKnow #UFO #UAP #GeorgeCarlin #comedy #dojacat</t>
  </si>
  <si>
    <t>tk_JD1kq-BM</t>
  </si>
  <si>
    <t>2022 03 23</t>
  </si>
  <si>
    <t>https://youtu.be/yHj34edKlDs</t>
  </si>
  <si>
    <t>What A.O.I.M.S.G. Means to Us - Need to Know</t>
  </si>
  <si>
    <t>The Pentagon has abandoned the workable title of UAP Task Force for the new acronym AOIMSG. That stands for Airborne Object Identification and Management Synchronization Group. It is an absolutely terrible name for a UAP office. No one knows what it stands for and there is not reasonable way to pronounce it.
Incredibly bad, we think, so we've given it another acronym, albeit tongue-in-cheek.
Here's the clip from the recent episode. To listen to the entire episode, go here: https://bit.ly/UFO_Investigators
Check out our home page: https://www.needtoknow.today</t>
  </si>
  <si>
    <t>yHj34edKlDs</t>
  </si>
  <si>
    <t>2022 03 19</t>
  </si>
  <si>
    <t>https://youtu.be/j30le32EG_c</t>
  </si>
  <si>
    <t>Classic UFO Investigators - Need to Know (03-18-22)</t>
  </si>
  <si>
    <t>j30le32EG_c</t>
  </si>
  <si>
    <t>2022 03 12</t>
  </si>
  <si>
    <t>https://youtu.be/VWACOycqTmc</t>
  </si>
  <si>
    <t>The Night John Lennon Saw a UFO - Need to Know</t>
  </si>
  <si>
    <t>In the last days of August in the summer of 1974 - August 23rd, exactly - John Lennon and his secretary girlfriend May Pang said they saw a UFO outside their rented 52nd Street penthouse apartment.
We've commissioned a piece of art from graphic designer Harrington Skorupka who has done a beautiful job of bringing Lennon's sketch and his verbal description to life. Do check this out.
Lennon put this claim in the liner notes of his upcoming Walls and Bridges album. He released a sketch he'd made immediately after the event. He granted interviews. And shortly before his death in 1980, he recorded a song lyric that said that there were UFOs over New York. He talked directly and publicly about the subject on multiple occasions. Privately, he told an even more personal story that proves to be a Rorschach Test about how you see John Lennon.
There's been only a smattering of actual reporting about the August 23rd encounter, or even the broader Lennon/UFO connection. People tend to dismiss his sighting because there are so many other great cases and the obvious problem, Hey, it's a John Lennon UFO story, right?
On the Medium publication, "Trail of the Saucers," Bryce Zabel has written a three part series investigating and analyzing the Lennon UFO sighting. You can start reading here: https://bit.ly/Lennon_UFO_1
Listen to Bryce discuss it on his podcast, "Need to Know with Coulthart and Zabel" — https://www.NeedToKnow.today</t>
  </si>
  <si>
    <t>VWACOycqTmc</t>
  </si>
  <si>
    <t>2022 03 07</t>
  </si>
  <si>
    <t>https://youtu.be/H_3P8yWU5nk</t>
  </si>
  <si>
    <t>Presidents and UFOs - Need to Know</t>
  </si>
  <si>
    <t>In this short clip from our 6th show, "Take Me to Your Leader," Ross and Bryce talk about what presidents know and what they don't know. They also talk about what certain recent presidents are saying on-the-record: particularly President Barack Obama, President Bill Clinton, and President Donald Trump.
Episode 6, "Take Me to Your Leader": https://bit.ly/Need_to_Know_106
Home: https://www.NeedToKnow.today
All Our Podcasts: https://bit.ly/NTK_Megaphone
YouTube: https://bit.ly/NTK_Videos</t>
  </si>
  <si>
    <t>H_3P8yWU5nk</t>
  </si>
  <si>
    <t>2022 03 05</t>
  </si>
  <si>
    <t>https://youtu.be/-kMHfWhWNEg</t>
  </si>
  <si>
    <t>Why Senator Gillibrand is a UAP Boss - Need to Know</t>
  </si>
  <si>
    <t>Need to Know with Coulthart and Zabel
https://www.needtoknow.today
In a moment that will certainly become at least a minor part of UAP history, Senator Kirsten Gillibrand (D-New York) showed she is made of stern stuff when she schooled DoD Inspector General nominee Robert Storch at his confirmation hearing on February 15, 2022.
He was unprepared at his hearing and she did not let him get away with it. When she told him that he would need to familiarize himself with the topic and answer her two questions in writing BEFORE his confirmation, he was visibly taken aback. His answer was classic.
"Yes, ma'am."
If you'd like to see the entire show this clip is lifted from, go to www.NeedToKnow.com and check out show #8, "In Plain Sight."</t>
  </si>
  <si>
    <t>-kMHfWhWNEg</t>
  </si>
  <si>
    <t>2022 03 04</t>
  </si>
  <si>
    <t>https://youtu.be/HnY4W9DoKbM</t>
  </si>
  <si>
    <t>In Plain Sight - Need to Know (03-03-22)</t>
  </si>
  <si>
    <t>https://www.NeedToKnow.today
Bryce turns the tables in this episode, and interviews Ross about his research into UAP that lead to his groundbreaking book "In Plain Sight." 
Ross takes us from being intrigued by the idea as a teenager in New Zealand to how UFO sightings were ridiculed by his bosses at many news outlets. Ross admits that he was sometimes doing the ridiculing. But that skepticism lead to a journey that continues with the book -- and this podcast! 
https://www.NeedToKnow.today
https://www.WhatIfUFOs.com
https://www.BryceZabel.com
https://www.RossCoulthart.com
Our Mothership: www.NeedToKnow.today
#NeedtoKnow
Bryce Zabel Twitter: @HollywoodUFOs
Ross Coulthart Twitter: @RossCoulthart</t>
  </si>
  <si>
    <t>HnY4W9DoKbM</t>
  </si>
  <si>
    <t>2022 02 23</t>
  </si>
  <si>
    <t>https://youtu.be/NH7Dmsd9tko</t>
  </si>
  <si>
    <t>The UFO Ridicule Factor - Need to Know</t>
  </si>
  <si>
    <t>On April 5, 2013, Bob Beckel, a liberal of Fox's The Five, expressed his belief in UFO/UAP reality and was laughed at by all of his co-hosts. Here's the clip. If you ever wanted to see the grotesque dynamic of how ridicule is not imposed by the government but is imposed by ourselves and our cultural representatives, then this is it.
After the Fox clip, there's an excerpt from a recent podcast episode of "Need to Know with Coulthart and Zabel."
Find the Podcast: www.NeedToKnow.today</t>
  </si>
  <si>
    <t>NH7Dmsd9tko</t>
  </si>
  <si>
    <t>2022 02 22</t>
  </si>
  <si>
    <t>https://youtu.be/aS4UXYXI89A</t>
  </si>
  <si>
    <t>Trail of the Saucers w  Micah Hanks</t>
  </si>
  <si>
    <t>From the Micah Hanks Program, show description:
For more than 70 years, unidentified aerial phenomena have been observed over the United States, and since the end of World War II, several U.S. Presidents have publicly addressed the issue of these aerial mysteries, and how our military addresses the problem.
Joining us on this President’s Day edition of The Micah Hanks Program is Bryce Zabel, a past CNN correspondent and well-known television writer/producer for shows that include Dark Skies and many others. He co-hosts the popular new podcast Need to Know with Coulthart and Zabel, is co-author of the book A.D. (After Disclosure) 2012 with Richard Dolan, and writes at his very popular “Trail of the Saucers” page on Medium. Bryce joins us to discuss UAP, disclosure, and much more.</t>
  </si>
  <si>
    <t>aS4UXYXI89A</t>
  </si>
  <si>
    <t>https://youtu.be/S6KVSgGHxGM</t>
  </si>
  <si>
    <t>The UFO Disclosure Song - Need to Know</t>
  </si>
  <si>
    <t>Ten years ago, during the promotion of "A.D. After Disclosure," a speculative non-fiction book I co-wrote with Richard Dolan, I executive produced this song "Need to Know" as a way to bring attention to the book. 
A decade has passed, and now I have a new podcast with Ross Coulthart named... wait for it... Need to Know. 
So I've taken the song that was written and performed by the incredibly talented Cherish Alexander (with lyrics written by my wife Jackie and myself) and have put it to good use as the theme song for our podcast.
If anything, it sounds like a fine wine drinks. It has gotten only better with age.
The credits are:
Music/Performance — Cherish Alexander
Song Producer — Damien Valentine
Lyrics — Bryce Zabel and Jackie Zabel
Executive Producer — Bryce Zabel
© Violently Peaceful Music (BMI)
© Stellar Productions, Inc.
The images for this video were grabbed fast, but we understand they are all from NASA or other space agencies that have taken the photos or commissioned the animations. If somehow, a work has been unattributed, let us know and we will correct.
***
Please consider following our Need to Know with Coulthart and Zabel podcast. It's available from the usual suspects, but you can find the latest podcast and video versions at:
https://www.NeedToKnow.today
Also, do follow Ross and Bryce on their Twitter feeds:
Bryce Zabel Twitter: @HollywoodUFOs
Ross Coulthart Twitter: @RossCoulthart
***
LYRICS:
I’m ready to be told
Time for secrets to unfold
It’s our time to come of age
Time for truth to turn the page
Wanna be inside the dark
Live within a question mark
Be a friend or foe
Tell me now
Need to know
You say we must wait our turn
You say too much to learn
You say cover-up is fine
It’s your plan, not mine
I’m ready to be toldTime for secrets to unfold
It’s our time to come of age
Time for truth to turn the page
Wanna be inside the dark
Live within a question mark
Be a friend or foe
Tell me now
Need to know
Need to know
You say it will blow my mind
You say it will change Mankind
You say things’ll fall apart
No more fear, that’s from my heart
I’m ready to be told
Time for secrets to unfold
It’s our time to come of age
Time for truth to turn the page
Wanna be inside the dark
Live within a question mark
Be a friend or foe
Tell me now
We need to know
Need to know
Need to know
I’m ready to be told
Time for secrets to unfold
It’s our time to come of age
Time for truth to turn the page
Wanna be inside the dark
Live within a question mark
Be a friend or foe
Tell me now
We need to know
Need to know
Need to know
We say, Now is the time
We say, This is the plan
We say, we need to know
***
If you choose to record your own interpretation, please include the following credits on-screen in videos and in written or liner notes for music only.
Need-to-Know: The UFO Disclosure Song
Music: Cherish Alexander, Damian Valentine
Lyrics: Bryce Zabel, Jackie Zabel
Lead Vocal: Cherish Alexander
Produced by Damian Valentine
Executive Producer: Bryce Zabel</t>
  </si>
  <si>
    <t>S6KVSgGHxGM</t>
  </si>
  <si>
    <t>2022 02 18</t>
  </si>
  <si>
    <t>https://youtu.be/jIN54qqF9S0</t>
  </si>
  <si>
    <t>Air Force Versus Navy - Need to Know (02-17-22)</t>
  </si>
  <si>
    <t>Need to Know with Coulthart and Zabel — Episode Seven - "Air Force versus Navy" - February 17, 2022
Former Intelligence insider Christopher Mellon has called out the U.S. Air Force in a new article in The Debrief. Ross and Bryce debate why the USAF is not as responsive on the UAP issue as the U.S. Navy. 
They also go over numerous public statements by governmental insiders like CIA directors and Directors of National Intelligence that are very open about the possibility of alien contact. They also discuss the crash retrieval stories that are being hinted at.
Then they ask, why are these not all major stories with the mainstream press?
https://www.NeedToKnow.today
https://www.WhatIfUFOs.com
https://www.BryceZabel.com
https://www.RossCoulthart.com
Our Mothership: www.NeedToKnow.today
#AirForce #Navy #UFO #UAP #podcast #NeedtoKnow #history #paranormal
Bryce Zabel Twitter: @HollywoodUFOs
Ross Coulthart Twitter: @RossCoulthart
⚠️ ATTENTION - Disclaimer⚠️
FAIR USE NOTICE: This video MAY contain copyrighted material, the use of which has not been specifically authorized by the copyright owner. Need to Know with Coulthart and Zabel distributes this material for the purpose of news reporting, educational research, comment, and criticism, constituting Fair Use under 17 U.S.C § 107.
⚠️ For queries or credit, please email us at contact@needtoknow.today.</t>
  </si>
  <si>
    <t>jIN54qqF9S0</t>
  </si>
  <si>
    <t>2022 02 04</t>
  </si>
  <si>
    <t>https://youtu.be/Pu0OstWkqo0</t>
  </si>
  <si>
    <t>Take Me to Your Leader - Need to Know (02-03-22)</t>
  </si>
  <si>
    <t>Need to Know with Coulthart and Zabel — Episode Six - "Take Me to Your Leader" - February 3, 2022
If the inhabitants of UAP really want to reach out, why don't they just land on the White House lawn? Bryce and Ross get into that question, as well as what American presidents do know, don't know, and probably need to know about UFOs over the decades. 
They also recount the incident of astonishing mass UFO sightings in the sky over Washington, D.C. during the 1952 presidential campaign. And they let us know about the two Presidents who claimed to have seen UFOs and who ran against each other.
https://www.NeedToKnow.today
https://www.WhatIfUFOs.com
https://www.BryceZabel.com
https://www.RossCoulthart.com
Our Mothership: www.NeedToKnow.today
#NeedtoKnow
@HollywoodUFOs
@RossCoulthart
⚠️ ATTENTION - Disclaimer⚠️
FAIR USE NOTICE: This video MAY contain copyrighted material, the use of which has not been specifically authorized by the copyright owner. Need to Know with Coulthart and Zabel distributes this material for the purpose of news reporting, educational research, comment, and criticism, constituting Fair Use under 17 U.S.C § 107.
⚠️ For queries or credit, please email us at contact@needtoknow.today.</t>
  </si>
  <si>
    <t>Pu0OstWkqo0</t>
  </si>
  <si>
    <t>2022 01 22</t>
  </si>
  <si>
    <t>https://youtu.be/bsOiS6rsoEM</t>
  </si>
  <si>
    <t>Roswell and Beyond - Need to Know (01-20-22)</t>
  </si>
  <si>
    <t>Need to Know with Coulthart and Zabel — Episode Five - January 20, 2022
Bryce and Ross take up the history of modern ufology beginning with the "foo fighters" at end of World War II in Europe, then 1946's "ghost rockets" over Sweden. 
Then it's on to 1947, the year the term "flying saucer" was first used by the media covering the June 24, 1947 Kenneth Arnold sighting in Washington State. This "Summer of the Saucers" gave us the Roswell crash just two weeks later, and ended with famous Twining Memo from General Nathan Twining that said, "The Phenomenon is real and not visionary or fictitious."
1947 was also the year that the Air Force was created as a separate branch of the U.S. military. Also, the CIA and the NSA were created.
Oh, and Jackie Robinson broke baseball's color line and Chuck Yeager broke the sound barrier.
https://www.NeedToKnow.today
https://www.WhatIfUFOs.com
https://www.BryceZabel.com
https://www.RossCoulthart.com
Write us at contact@needtoknow.today
#NeedtoKnow
@HollywoodUFOs
@RossCoulthart</t>
  </si>
  <si>
    <t>bsOiS6rsoEM</t>
  </si>
  <si>
    <t>2022 01 13</t>
  </si>
  <si>
    <t>https://youtu.be/bVIZO5zTNEY</t>
  </si>
  <si>
    <t>The Year Ahead in UAP - Need to Know (12-16-21)</t>
  </si>
  <si>
    <t>Need to Know with Coulthart and Zabel — Episode Two - December 16, 2021
Ross and Bryce bring the skill sets of investigative journalism to their active investigation and share that process with their listeners. Guests will be included if they are witnesses or provide special insight and expertise. The hosts will bring the audience into their investigations as transparently as possible.
The idea is to also reach out to an audience that has never even considered listening to a UFO podcast. As more people come to realize that something real is going on, they'll want straight, unfiltered information for a deeper understanding. Ross and Bryce will provide news updates and journalistic analysis for a mainstream, discerning audience.
https://www.NeedtoKnow.today
Ross Coulthart is currently riding a powerful wave of interest in his work, having a best-selling book on the topic — In Plain Sight — written after his intensive three year probe into the subject. His subsequent documentaries on the topic, for Australia’s Channel Seven, has been seen millions of people worldwide..
Ross has won every significant award for investigative reporting that Australia offers — from the coveted Gold Walkley to the Australian equivalent of the Emmy, the Logie. He's reported stories that include terrorist murders, medical scandals, Aboriginal rights, militia killings, organized crime, and even outlaw motorcycle gangs. 
His work as an investigative reporter has been featured on the popular news program 60 Minutes on Channel Nine, the Sunday Night news program, and Channel Seven Australia. He has spoken to hundreds of eyewitnesses and military insiders.
Besides In Plain Sight, he is the author of five other non-fiction books.
***
Bryce Zabel edits Trail of the Saucers, a fast-rising Medium publication on today's UAP issue. He is also the co-author of A.D. After Disclosure, a non-fiction book about the coming post-Disclosure world. As a Hollywood writer/producer, Bryce made Syfy’s first original film, Official Denial, and the primetime NBC hour drama series Dark Skies.
As a broadcast journalist, Bryce won several awards for mainstream investigative reporting on PBS including the Golden Mike from the California AP TV-Radio Association, as well as the top award from the Los Angeles area Radio-TV News Directors Association. He began his national broadcast career as an on-air CNN correspondent in Los Angeles.
 Bryce has created five primetime television drama series and written three limited series. He won the Writers Guild award for Pandemic. His feature credits include Mortal Kombat and Atlantis. 
Bryce is a former CEO of the Television Academy and an adjunct professor at the USC School of Cinematic Arts.</t>
  </si>
  <si>
    <t>bVIZO5zTNEY</t>
  </si>
  <si>
    <t>2022 01 12</t>
  </si>
  <si>
    <t>https://youtu.be/rHwjvFf_VOo</t>
  </si>
  <si>
    <t>2021's UAP Top Ten - Need to Know (12-16-21)</t>
  </si>
  <si>
    <t>Need to Know with Coulthart and Zabel — Episode One - December 16, 2021
https://www.NeedtoKnow.today
Ross and Bryce bring the skill sets of investigative journalism to their active investigation and share that process with their listeners. Guests will be included if they are witnesses or provide special insight and expertise. The hosts will bring the audience into their investigations as transparently as possible.
The idea is to also reach out to an audience that has never even considered listening to a UFO podcast. As more people come to realize that something real is going on, they'll want straight, unfiltered information for a deeper understanding. Ross and Bryce will provide news updates and journalistic analysis for a mainstream, discerning audience.
***
Ross Coulthart is currently riding a powerful wave of interest in his work, having a best-selling book on the topic — In Plain Sight — written after his intensive three year probe into the subject. His subsequent documentaries on the topic, for Australia’s Channel Seven, has been seen millions of people worldwide..
Ross has won every significant award for investigative reporting that Australia offers — from the coveted Gold Walkley to the Australian equivalent of the Emmy, the Logie. He's reported stories that include terrorist murders, medical scandals, Aboriginal rights, militia killings, organized crime, and even outlaw motorcycle gangs. 
His work as an investigative reporter has been featured on the popular news program 60 Minutes on Channel Nine, the Sunday Night news program, and Channel Seven Australia. He has spoken to hundreds of eyewitnesses and military insiders.
Besides In Plain Sight, he is the author of five other non-fiction books.
***
Bryce Zabel edits Trail of the Saucers, a fast-rising Medium publication on today's UAP issue. He is also the co-author of A.D. After Disclosure, a non-fiction book about the coming post-Disclosure world. As a Hollywood writer/producer, Bryce made Syfy’s first original film, Official Denial, and the primetime NBC hour drama series Dark Skies.
As a broadcast journalist, Bryce won several awards for mainstream investigative reporting on PBS including the Golden Mike from the California AP TV-Radio Association, as well as the top award from the Los Angeles area Radio-TV News Directors Association. He began his national broadcast career as an on-air CNN correspondent in Los Angeles.
 Bryce has created five primetime television drama series and written three limited series. He won the Writers Guild award for Pandemic. His feature credits include Mortal Kombat and Atlantis. 
Bryce is a former CEO of the Television Academy and an adjunct professor at the USC School of Cinematic Arts.</t>
  </si>
  <si>
    <t>rHwjvFf_VOo</t>
  </si>
  <si>
    <t>2022 01 05</t>
  </si>
  <si>
    <t>https://youtu.be/e962GK3qK9w</t>
  </si>
  <si>
    <t>Media Coverage of Harry Reid Death - Need to Know (01-04-22)</t>
  </si>
  <si>
    <t>Need to Know with Coulthart and Zabel — Episode Four - January 4, 2022
https://www.NeedToKnow.today
Bryce and Ross discuss the death of former Nevada Senator Harry Reid, how he made a huge impact on the UAP discussion, and how most articles about him missed or ignored that fact. And it hasn't just been Reid's passing. Coverage of the Congressional passage and presidential signing of the National Defense Authorization Act also ignored the sweeping UAP aspect of the legislation.
They also discuss in depth how UAP is not just a US issue. It's been regarded as a genuine mystery by multiple governments around the world for the entire history of the Phenomenon. Ross also discusses his investigation for his book, In Plain Sight, and how he updated his methodology for reaching out to sources and protecting their confidentiality. Bryce brought up the UK's Condign Report from the late 90s and read its conclusion: "That UAPs exist is indisputable."
Finally, a discussion of what it will take for the world's biggest and most mainstream media outlets to take UAP seriously, and to pursue stories with the same fever that brought us reporting on Watergate and the Pentagon Papers. Waiting for the next government report on October 31, 2022 is not an option, Ross and Bryce agreed. In fact, they end with the idea that it doesn't matter what the U.S. government says in its reports anymore, that the entire subject may soon be overtaken by events.
https://www.NeedToKnow.today
https://www.WhatIfUFOs.com
https://www.BryceZabel.com
https://www.RossCoulthart.com
Write us at contact@needtoknow.today
#NeedtoKnow #ufo #uap #phenomneon #dojacat #paranormal #media #politics #congress #Defense
@HollywoodUFOs
@RossCoulthart</t>
  </si>
  <si>
    <t>e962GK3qK9w</t>
  </si>
  <si>
    <t>2021 12 24</t>
  </si>
  <si>
    <t>https://youtu.be/wF_8gBlUZhY</t>
  </si>
  <si>
    <t>Bipartisan Support for UAP Research - Need to Know (12-27-21)</t>
  </si>
  <si>
    <t>Need to Know with Coulthart and Zabel — Episode Three - December 27, 2021
https://www.NeedToKnow.today
Bryce and Ross recorded this third podcast just a few days before Christmas 2021. Congress had passed the NDAA, National Defense Authorization Act, and it was on Biden's desk and likely to get signed any day (It was a day later). They discuss how this was one of the few bipartisan pieces of legislation in the past year, embraced by both Democratic Senator Kirsten Gillibrand and Republican Senator Marco Rubio.
Bryce predicted an "October Surprise" for 2022. The UAP report demanded by the legislation will be due on October 31, 2022 and the U.S. midterm election will be just one week later. UAP/UFO reality is bound to be something that more than a few candidates will be asked about, given its national security implications.
Ross and Bryce also discuss the quest for useful data from the original Air Force investigations of Project Blue Book. Ross wonders if public sightings are useful data? Bryce thinks they're useful but whether or not they are compelling data may be a different issue.
The show closes out with a discussion of the Betty and Barney Hill abduction case. Bryce's investigative pieces for Trail of the Saucers found that the highway marker in New Hampshire contains two fact errors. He made the State aware of it, and had just received an email saying that they were going to take down the existing sign and revise it based on his reporting.
Need to Know — https://www.NeedtoKnow.today
Trail of the Saucers — https://www.WhatIfUFOs.com
contact@needtoknow.today
Twitter: @HollywoodUFOs @RossCoulthart @BryceZabel
Articles mentioned in the video:
https://bit.ly/Hill_UFO_60
https://bit.ly/Hill_UFO_Sign
https://bit.ly/NTK_Article
https://bit.ly/October_Surprise_2022
https://bit.ly/Biden_UFO
https://bit.ly/Coulthart-InPlainSight
https://bit.ly/Rubio_UFOs
#NeedtoKnow</t>
  </si>
  <si>
    <t>wF_8gBlUZhY</t>
  </si>
  <si>
    <t>2021 04 01</t>
  </si>
  <si>
    <t>https://youtu.be/Bgsy9tQmzdQ</t>
  </si>
  <si>
    <t>The UFO Incident</t>
  </si>
  <si>
    <t>Presented here for historical purposes only (because the film is not available for purchase or streaming), The UFO Incident is the 1975 TV adaptation of the the 1966 book, The Interrupted Journey. Both are about the September 19, 1961 abduction case that involved New Hampshire citizens Barney and Betty Hill.</t>
  </si>
  <si>
    <t>Bgsy9tQmzdQ</t>
  </si>
  <si>
    <t>2021 02 28</t>
  </si>
  <si>
    <t>https://youtu.be/PPs3ngtWPIQ</t>
  </si>
  <si>
    <t>Let's Do It — Today's Comedy about Making the First Student Film!</t>
  </si>
  <si>
    <t>This is a promotional video made in support of "Let's Do It" — a feature film about the making of "Ed's Coed", the first full-length student film.
"Ed's Coed" was made at the University of Oregon in 1929.  Two students — Carvel Nelson and James Raley — had the nerve to ask director Cecil B. DeMille for a camera and he granted them their wish — and he sent his camera operator up with it.
The screenplay of the movie about the making of that movie — Let's Do It — was written by Bryce Zabel and Jackie Zabel, winners of the Writers Guild of America award for original longform screenwriting.
To be perfectly, absolutely, completely clear — Let's Do It is NOT a re-make of the silent film Ed's Coed. It is a comedy ABOUT the behind-the-scenes craziness and romances that happened while making the original film. It reflects today's values, not yesterday's.
The New Film, Let's Do It, will be
Produced by: Bryce Zabel
Producers: Jackie Zabel, Bill Swindells
Portions of this video were produced by students of the University of Oregon.</t>
  </si>
  <si>
    <t>PPs3ngtWPIQ</t>
  </si>
  <si>
    <t>2020 12 24</t>
  </si>
  <si>
    <t>https://youtu.be/NVhJRJUw2G8</t>
  </si>
  <si>
    <t>Next Christmas</t>
  </si>
  <si>
    <t>"Next Christmas" was created as a kind of moody "pop-up" video — something that comes together fast, clock ticking, no time to look back, an idea that just needs to get up and out. The concept was simple: from idea to execution to sharing in 24 hours. 
2020 bent us but did not break us. We need to start looking ahead and this is our small contribution. A giant thank you to our front line health workers who are trying to get us all to next Christmas. We know some of you personally and all of you by reputation which, at this point, is heroic. The disease is deadly serious, and you have put everything on the line for our health and security. Thank you again.
Don Most ("Happy Days") sings revised lyrics by Bryce &amp; Jackie Zabel ("Atlantis: The Lost Empire"), accompanied on piano by Loren Gold ("The Who"). Inspired, of course, by "Last Christmas" by George Michael, and performed by Wham!
Please share with your friends this holiday season. Here is our shortened URL: https://bit.ly/NextChristmas2020A
Our song advocates staying at home, if possible; wearing masks; and getting the vaccine. It's clearly  social commentary, probably a strong Fair Use case for its news value. In any case, it has a short shelf life, designed to lift spirits and provide a little hope in the holiday season, then fade away.
*Don Most*
http://www.donnymost.com
Twitter: https://twitter.com/most_don
Facebook: https://www.facebook.com/profile.php?id=100005069504827
*Loren Gold*
http://www.lorengold.com
Instagram | Twitter:  @lorengold
Facebook:  http://facebook.com/lorengold
YouTube:  http://youtube.com/lorengold
*Bryce Zabel*
http://www.BryceZabel.com
Twitter: https://twitter.com/BryceZabel
Facebook: https://www.facebook.com/ProducerWriter
*Jackie Zabel*
Twitter: https://twitter.com/jackiezabel
Facebook: https://www.facebook.com/StellarToday
***
NEXT CHRISTMAS 
"Last Christmas" Written and Produced by George Michael, December 1984
Lyrics revised by Jackie Zabel &amp; Bryce Zabel, December 2020
Produced and performed by Don Most. Piano by Loren Gold.
Next Christmas I’ll give you my heart
But please don’t think I want it this way
This year, to save us from tears,
Staying apart from someone special
Next Christmas I’ll give you my heart
But please don’t think I want it this way
This year, to save us from tears
Staying apart from someone special
Once happy and now shy
I keep my distance, but you still catch my eye
Tell me baby, do you recognize me?
Well, it's been a year, it doesn't surprise me
"Merry Christmas" I wrapped it up and sent it
From my bubble, saying "I love you", I meant it
Now I know how hard life has been
But hold on baby please, it’s gonna get better again
Next Christmas I’ll give you my heart
But please don’t think I want it this way
This year, to save us from tears
Staying apart from someone special
A lonely room, friends with tired eyes
I'm hiding from you and it feels like ice
My God, believe me I’m someone to rely on
So many shoulders to cry on
A mask on a lover with a pain in his heart
Life under cover that pulls us apart
Ooh, I’m sure we have real love
We’ll be together again
Next Christmas I’ll give you my heart
But please don’t think I want it this way
This year, to save us from tears
Staying apart from someone special
A mask on a lover with a pain in his heart
Life under cover that pulls us apart
I know that next year we'll be together
We’ll make the season special</t>
  </si>
  <si>
    <t>NVhJRJUw2G8</t>
  </si>
  <si>
    <t>2018 06 25</t>
  </si>
  <si>
    <t>https://youtu.be/lCOpfMN2PRo</t>
  </si>
  <si>
    <t>Disneyland for Tortoises</t>
  </si>
  <si>
    <t>In a world of conflict, here is a peaceful, upbeat visit to the Happiest Place on Earth for a couple of endangered desert tortoises named Patrick and Wendy.
For about two months, off-and-on, I've been working on turning the side yard where we keep our two endangered desert tortoises a bit more habitable for them to explore and thrive in. Here's the current state of the project, the grasses and plants aren't yet mature, but it's looking good. Patrick and Wendy sure seem to be enjoying it more. We'll have a video of just them playing soon. This is just the new home!</t>
  </si>
  <si>
    <t>lCOpfMN2PRo</t>
  </si>
  <si>
    <t>2018 03 14</t>
  </si>
  <si>
    <t>https://youtu.be/unWaykk8eN4</t>
  </si>
  <si>
    <t>Knockin' on Heaven's Door (Israel 2018)</t>
  </si>
  <si>
    <t>This video was created In Memorium for Dr. Sarah Rotman Weiner who passed on this March 5.  Her body was escorted to Israel by her two daughters, Jackie Zabel and Melinda Reynard.  She has five grandchildren: Jonathan Zabel, Lauren Zabel, Zach Reynard, Jared Zabel and Jeremy Reynard.  These images come from Hadera where the funeral was held, Tel Aviv, Jerusalem, and the Western Wall there.</t>
  </si>
  <si>
    <t>unWaykk8eN4</t>
  </si>
  <si>
    <t>2018 03 08</t>
  </si>
  <si>
    <t>https://youtu.be/en-GEgZRjnM</t>
  </si>
  <si>
    <t>Beatles Author Talks Alternate History</t>
  </si>
  <si>
    <t>What if The Beatles stayed together? That's the premise of Bryce Zabel's new novel from the award-winning Breakpoint series, ONCE THERE WAS A WAY: WHAT IF THE BEATLES STAYED TOGETHER? 
http://www.WhatIfBeatles.com  
Thanks to Martin S. Willis of Podcast UFO Live for the interview video.</t>
  </si>
  <si>
    <t>en-GEgZRjnM</t>
  </si>
  <si>
    <t>2018 03 07</t>
  </si>
  <si>
    <t>https://youtu.be/sLxjeBNQATI</t>
  </si>
  <si>
    <t xml:space="preserve">Once There Was a Way  What if The Beatles Stayed Together </t>
  </si>
  <si>
    <t>Imagine the Beatles didn't break up in 1970. That's the concept of this compelling alternate history music video mashup and the book that inspired it. What if they worked it out?
http://www.WhatIfBeatles.com
This video brings to life a key part of the award-winning Diversion Books novel, ONCE THERE WAS A WAY: WHAT IF THE BEATLES STAYED TOGETHER? Written by Bryce Zabel, the book is the second alternate history novel in the award-winning Breakpoint series. Both books won the coveted Sidewise Award for Alternate History. Previous winners include Philip Roth and Michael Chabon.
http://www.AmazonBeatles.com
This is a world where John Lennon, Paul McCartney, George Harrison and Ringo Starr continued to make music from the 1960s into the 1970s and beyond, where Apple Records in London was still the powerhouse of rock and roll. 
Chris Carter, host of Breakfast with The Beatles on Sirius/XM Radio, says, "We know The Beatles let it be, but what if they worked it out instead? Bryce Zabel's new novel gives life to every fan's fantasy. He's created a great adventure full of twists and turns that never were, but might have been."
Video Credits:
Directed and Edited by Jared Zabel
Produced by Bryce Zabel and Jackie Zabel
Song by Brian Bringelson
Performed by Anchor &amp; Bear (Bringelson, Katy Pearson, Eric White)
Recorded by Kc Staples
Acted by Ed Kasper, Anthony Abbas, Bringelson and White
#Beatles #AlternateHistory #PaulMcCartney</t>
  </si>
  <si>
    <t>sLxjeBNQATI</t>
  </si>
  <si>
    <t>2018 03 02</t>
  </si>
  <si>
    <t>https://youtu.be/YFtvA9_OZVU</t>
  </si>
  <si>
    <t>Beatles What If - Interview with Author</t>
  </si>
  <si>
    <t>This video features an interview with Bryce Zabel, the author of ONCE THERE WAS A WAY: WHAT IF THE BEATLES STAYED TOGETHER?  He is interviewed by Pat Boyle of KXL in Portland, Oregon.
http://www.WhatIfBeatles.com | http://www.AmazonBeatles.com
********
Imagine that The Beatles, the most popular rock-and-roll band the world has ever seen, stayed together instead of breaking up in 1970. What new adventures would John, Paul, George, and Ringo have experienced? Could they have continued to play for years, like the Rolling Stones? Was it possible to take a sad song and make it better?
These are some of the questions that award-winning author Bryce Zabel answers in ONCE THERE WAS A WAY: WHAT IF THE BEATLES STAYED TOGETHER? (Diversion Books, Trade Paperback Original; $15.99).
Former CNN correspondent-turned-screenwriter and producer Zabel has written this novel with the eye of a journalist and the heart of a dramatist. ONCE THERE WAS A WAY reads like a special edition of a music magazine or rock documentary, seamlessly interweaving fact and fiction. In this riveting and surprising account, the musical, cultural, and political influence of the The Beatles continues into the 1970s and beyond.
As the novel’s “Butterfly Effect”-style story unfolds, The Beatles play at Woodstock, party with the Hells Angels, act in Stanley Kubrick's version of The Lord of the Rings, and are targeted by the FBI and the Weather Underground simultaneously. The book's cast of characters includes people who have shaped our global cultural and political landscape.
ONCE THERE WAS A WAY is the latest installment of Breakpoint, an alternate history series that began with SURROUNDED BY ENEMIES: WHAT IF KENNEDY SURVIVED DALLAS?, which won the coveted Sidewise Award for Alternate History.
Bryce Zabel's Stellar Productions is developing ONCE THERE WAS A WAY (and SURROUNDED BY ENEMIES) as a potential television miniseries to launch the Breakpoint franchise.
Ideal for Beatles lovers and those who would like to experience what could have been, ONCE THERE WAS A WAY keeps readers glued to each page and provides discussion and consideration fodder long after they’ve finished reading.
About the author:
Bryce Zabel is a Hollywood writer/producer who's created five primetime TV series, written multiple produced feature films and TV miniseries, worked as a CNN correspondent, and was the first writer since Rod Serling elected to serve as the CEO of the Television Academy that gives out the Emmys. Bryce is a winner himself of the Writers Guild award for his screenwriting work, as well as multiple awards for investigative reporting for PBS. He has taught screenwriting as an Adjunct Professor at the USC School of Cinematic Arts at the graduate level. Together with his wife, Jackie, he runs Stellar Productions. The company's latest film, The Last Battle, will be filmed by Endurance Medial in 2018 in Europe.
# # #
For more information, contact:
Erin Mitchell
Publicist
212.961.6390 ext. 109
erin@diversionbooks.com 
ONCE THERE WAS A WAY
by Bryce Zabel
Diversion Trade Paperback Original
On Sale Date:  December 5, 2017
ISBN:  978- 1682303214
List Price:  $15.99
ABOUT DIVERSION BOOKS
Launched in 2010, Diversion Books is a leading independent publisher based in New York, combining decades of traditional experience with new, innovative publishing strategies. Committed to the discovery of new voices as well as the rejuvenation of yesterday’s bestsellers, Diversion believes in establishing creative partnerships with authors. Diversion’s goal is to connect great books with avid readers. Learn more at www.diversionbooks.com.</t>
  </si>
  <si>
    <t>YFtvA9_OZVU</t>
  </si>
  <si>
    <t>2018 02 24</t>
  </si>
  <si>
    <t>https://youtu.be/hVvz8ebUeSk</t>
  </si>
  <si>
    <t>Edward R. Murrow Flying Saucer Report - Need to Know</t>
  </si>
  <si>
    <t>A decade after his star turn in London reporting on World War II, Edward R. Murrow was the essential American broadcast journalist. As such, he also tackled the issue that was preoccupying many Americans in the late 1940s, the issue of flying saucers. Here is his April 7, 1950 show (illustrated with a mix of vintage and modern photos) where the matter is taken more or less seriously. Other than quoting the notorious debunker Donald Menzel, that is.</t>
  </si>
  <si>
    <t>hVvz8ebUeSk</t>
  </si>
  <si>
    <t>2018 02 23</t>
  </si>
  <si>
    <t>https://youtu.be/YhZ24yUpXSM</t>
  </si>
  <si>
    <t>Barney Hill on To Tell the Truth - Need to Know</t>
  </si>
  <si>
    <t>"To Tell the Truth" was the very popular nighttime CBS series that ran from 1956 to 1967.  This episode happened in the latter part of its run, airing on December 12, 1966.  It's memorable for the appearance of Barney Hill, the first American (along with his wife, Betty) to publicly make claims of alien abduction.  Theirs is a very good case, bolstered by evidence.  Plus the fact that as an interracial couple in the 1960s they really had no incentive to want to go public with such a story.  Only after their story had been leaked to the press did they confirm and expand on it.  Barney died of a cerebral hemorrhage only a few years after this taping, on February 25, 1969, at age 46.  Betty Hill died of cancer on October 17, 2004, at age 85, never having remarried.</t>
  </si>
  <si>
    <t>YhZ24yUpXSM</t>
  </si>
  <si>
    <t>2018 01 30</t>
  </si>
  <si>
    <t>https://youtu.be/gB5TVEWIdac</t>
  </si>
  <si>
    <t>Official Denial - Syfy's First Original Film - 1993</t>
  </si>
  <si>
    <t>It's now the 25th anniversary of "Official Denial," a Syfy (back then, Sci-Fi Channel) original film on the topic of alien abductions. I wrote this script on spec in 1988 and eventually sold it to Syfy who developed it further, then shot it in Australia. It's one of my favorite scripts to this day, although the production is hampered badly in the realism department by its extremely low budget.
Still, I love it in so many ways, not the least of which was that lead actor Parker Stevenson was willing to shave his head for the part. Then there was the brave 12-year-old ballerina who wore the plastic alien suit.
I learned a lot of lessons and, because of that, my next UFO/abduction piece, NBC's Dark Skies, is so much better. But this was first, and that counts for something.
Also, the ending when you realize, well, that would be a spoiler, but to the best of my knowledge, I'm the first to float this idea in a film.  And there are those who say it influenced the British Bentwaters testimony from one of the participants who began embracing this theory just months after the film aired.</t>
  </si>
  <si>
    <t>gB5TVEWIdac</t>
  </si>
  <si>
    <t>2017 11 07</t>
  </si>
  <si>
    <t>https://youtu.be/dMsBoZLaBHU</t>
  </si>
  <si>
    <t>Imagine the Beatles didn't break up in 1970. That's the concept of this compelling alternate history music video mashup and the book that inspired it.
http://www.WhatIfBeatles.com | http://www.AmazonBeatles.com | http://www.MoreBeatles.com
This is a world where John Lennon, Paul McCartney, George Harrison and Ringo Starr continued to make music from the 1960s into the 1970s and beyond, where Apple Records in London was still the powerhouse of rock and roll. 
#Beatles #AlternateHistory #RockandRoll
http://www.AmazonBeatles.com
This video is inspired by the just-published Diversion Books novel, ONCE THERE WAS A WAY: WHAT IF THE BEATLES STAYED TOGETHER? Written by Bryce Zabel, the book is the second alternate history novel in the award-winning Breakpoint series. 
Chris Carter, host of Breakfast with The Beatles on Sirius/XM Radio, says, "We know The Beatles let it be, but what if they worked it out instead? Bryce Zabel's new novel gives life to every fan's fantasy. He's created a great adventure full of twists and turns that never were, but might have been."
Order the Book from Amazon: https://www.AmazonBeatles.com
Easter eggs here: https://www.WhatIfBeatles.com
Video Credits:
Directed and Edited by Jared Zabel
Produced by Bryce Zabel and Jackie Zabel
Song by Brian Bringelson
Performed by Anchor &amp; Bear (Bringelson, Katy Pearson, Eric White)
Recorded by Kc Staples
Acted by Ed Kasper, Anthony Abbas, Bringelson and White</t>
  </si>
  <si>
    <t>dMsBoZLaBHU</t>
  </si>
  <si>
    <t>2016 04 18</t>
  </si>
  <si>
    <t>https://youtu.be/GRNYn1bsU3Y</t>
  </si>
  <si>
    <t>Tombstone — Trailer (1993)</t>
  </si>
  <si>
    <t>Movie Smackdown:  http://www.MovieSmackdown.com
Tombstone v Wyatt Earp:  http://www.moviesmackdown.com/2011/06/wyatt-earp-vs-tombstone.html
Tombstone had a rocky start. Screenwriter Kevin Jarre was slated to direct, but he was fired a week into principal photography and Rambo vet George P. Cosmatos was called upon to take over. What started out to be more of a character study like Wyatt Earp morphed into more of a traditional Western, with its focus on action rather than introspection. In fact, as with our Challenger, the tone is set right away, in the opening scene, with the intimidating, always defiant Robert Mitchum delivering the opening narration.
Likewise, the cast is terrific, headed by Kurt Russell as Wyatt and Val Kilmer (in a truly memorable role) as Doc Holiday. Others lending a hand are Sam Elliott, Bill Paxton, Powers Boothe, Michael Biehn, Jason Priestly, Dana Delaney, and the incomparable Charlton Heston. The underlying story is centered upon Wyatt’s arrival in Tombstone with his two brothers, his reuniting with old friend Holliday, and their subsequent run-ins with a powerful and lawless gang that called themselves The Cowboys. Of course, the climax comes with the famous shootout that has come to symbolize the raw edge, unpredictability and violent finality of the Western experience, an experience that continues to resonate within the American psyche.
Wyatt Earp v Tombstone:  http://www.moviesmackdown.com/2011/06/wyatt-earp-vs-tombstone.html</t>
  </si>
  <si>
    <t>GRNYn1bsU3Y</t>
  </si>
  <si>
    <t>2016 04 08</t>
  </si>
  <si>
    <t>https://youtu.be/aXosfvvgWH0</t>
  </si>
  <si>
    <t>Whitelining</t>
  </si>
  <si>
    <t>This teaser is for the "Whitelining" short film by Jared Zabel.  It uses the Phantom 3 Pro drone by DJI.</t>
  </si>
  <si>
    <t>aXosfvvgWH0</t>
  </si>
  <si>
    <t>2016 04 02</t>
  </si>
  <si>
    <t>https://youtu.be/eMzO8fA-ewg</t>
  </si>
  <si>
    <t>The Crow  Stairway to Heaven — Main Titles</t>
  </si>
  <si>
    <t>These are the Main Titles to the now-cult hit syndicated television series, "The Crow: Stairway to Heaven."  I was the executive producer of the series, wrote the pilot episodes and received the Writers Guild's "Developed for Television By" credit. It was the ride of a lifetime. I'm proud of the work that was done on the series and happy about the friendships formed then that continue today.
The 22-hours we produced are based on the Crow franchise begun in the comic books by James O'Barr, and continued on in a series of films.
Both the the original film and the TV series adapted the Eric Draven character, the most iconic riff on a return from the dead as a love story.
It started back in 1998 when I was asked to develop "The Crow" film and graphic novel franchise into a TV series by the now-defunct Polygram TV. It raised an interesting challenge:
What do you do when the incredibly violent film you are asked to adapt to a TV audience is based on cruelty, and the main character is driven by a thirst for revenge?  
My answer? You expand the premise to fully explore the nature of life after death, and you change the character quest from revenge to redemption. 
In our 22 episodes, Eric Draven’s mission grew from simply wanting to murder the people who murdered both he and his girlfriend.  He began to climb… that’s right… a Stairway to Heaven.
Although the concept of the Crow had history when I came aboard, this shift was no small challenge.  The comicbooks by James O’Barr which started it all were intensely violent, bloodsoaked revenge fantasies.  Pretty cool in their own right, but impossible to sell to a mass TV audience in the world of syndication where it could air at any time or any place. The films, brought to life by several different writers and directors, were dark, brooding mood pieces, also saturated by the blood of sadistic, drug-abusing, violent scumbags. An equally difficult sell for the global syndicated market. Yet the films built upon the comics, changed the mythology to adapt to a new medium, and grew the premise in the process.  That was the only way to go.
So the TV series had to become its own manifestation of the Crow. It, too, had to grow the mythology, and adapt to its own medium. At first, a lot of fans who came to the concept by way of the comics and the movies were taken aback. They felt it was not true to the spirit of O’Barr’s creation or the performance of Brandon Lee.  Yet we knew that even if every person who read a comic or saw the movie tuned into the series, it would still be cancelled. We had to bring new people in.
We did. We brought in women by making it a series with a love story as its central premise –- a love that survived even death. That started with our opening titles where we used the famous lines from the Crow movie (delivered only by Eric) about the "soul can't rest" and re-wrote it as a poem between Eric Draven and Shelly. 
We brought in others who found our new Crow’s mission to be more hopeful than the films and, therefore, more accessible to their lives.  We cast as our lead the incredibly talented Mark Dacascos whose performance gave the Eric Draven character an entirely new dimension of sympathy and whose martial arts skills were crackling and theatrical.  We wrote stories as smart as we could, expanding the mythology to include such twists as Draven being a suspect in his own murder to making literal the previously only mentioned Land of the Dead.  Basically, we tried not to pander to the audience, but to challenge them upward.
The show found its rhythm. Although the action was always intense by virtue of Mark’s fighting talents, some of the most heartfelt scenes I’ve ever written or re-written are in this series. It worked, and it was good. By the end of the season, we had a real friendship formed between Eric Draven and Detective Daryl Albrecht (played to awesome perfection by Marc Gomes) and Sarah (played so well by Katie Stuart).
The ratings were great by syndication levels (2.7 and above). Then Polygram was purchased by Universal, and it all fell apart. Universal, you see, wanted Polygram’s music division but, having gotten out of the TV business only the year before, had no desire to nurture a new series in the tough syndication market. It was just business. The show died.
Maybe, like Eric Draven, the show will come back to life some day. I’d like that. Maybe the fact that the underlying rights are now owned by NBC-Universal (which also owns the Sci-Fi Channel) will mean something. At the very least, I'd like it if this DVD release could spark the fire that would allow me to wrap up our Eric Draven arc with a film or a limited series, using Mark Dacascos. Then, maybe, Eric Draven really could rest in peace. Anyway, as the Crow flies...</t>
  </si>
  <si>
    <t>eMzO8fA-ewg</t>
  </si>
  <si>
    <t>2015 10 06</t>
  </si>
  <si>
    <t>https://youtu.be/7ouMaxiclBk</t>
  </si>
  <si>
    <t xml:space="preserve">Surrounded by Enemies — Author Video — What if JFK Lived </t>
  </si>
  <si>
    <t>"Surrounded by Enemies: What if Kennedy Survived Dallas?" is the first alternate history book in a series from Diversion Books, and will be published on November 3, 2015. Already the WINNER of the Sidewise Award for Alternate History, the novel from Bryce Zabel tells the story of what would have happened had President John Kennedy survived the ambush attack on the streets of Dallas, Texas on November 22, 1963.
Pre-order from Amazon now:  http://www.amazon.com/Surrounded-Enemies-Breakpoint-Book-One/dp/1626818290
Coming in 2016 from the Breakpoint series from Diversion Books, also by author Bryce Zabel, "Once There Was a Way: What if The Beatles Stayed Together?"</t>
  </si>
  <si>
    <t>7ouMaxiclBk</t>
  </si>
  <si>
    <t>2015 04 09</t>
  </si>
  <si>
    <t>https://youtu.be/UtktLT4uWlU</t>
  </si>
  <si>
    <t>Silver Screen Saucers (S3) — TV Series Presentation</t>
  </si>
  <si>
    <t>Since film has existed, Hollywood movies and TV series have told thousands of stories about alien contact here on Earth, in our Solar System and beyond.  Some of these stories are based on truth, some on fantasy and others may be purposeful deception.  S3 takes the viewer on a journey through the film vaults of Hollywood (including today’s blockbusters) out into the infinite universe of reality possibilities.
FORMAT:  S3 is a one-hour episodic, investigative TV series, combining elements of docudrama, insider stories and both classic clips and today’s blockbusters from ET related Hollywood productions.  In conjunction with the television program, an online presence provides bonus material and extended interviews with actors, writers, and directors of ET-related films and TV series.  
GENRE:  Investigative and historic exploration into the hidden stories behind the stories of the global phenomenon of UFOs and extraterrestrial visitation as experienced through the eyes and interpretation of Hollywood.  A hybrid of reality-style investigative journalism, riveting dissection of Hollywood classics and today’s blockbusters; including, when appropriate, intense dramatized reenactments of actual extraterrestrial events and concepts based on historic record when they are related to or adapted to Hollywood film and TV product.
DETAILS:  Silver Screen Saucers takes the viewer on a high-stakes journey to uncover evidence of either random coincidences or deliberate manipulation by Hollywood on the public’s perceptions of extraterrestrial visitation and involvement in world affairs.  A fast-paced journey, the program deftly jumps back-and-forth along a timeline of popular UFO genre films while juxtaposing them with real-life UFO/encounter events occurring at parallel moments in world history.  Powerful, stirring clips from Hollywood films and television provide the launching point for our research team.  The “team” takes the viewer behind-the-scenes with in-depth penetrating interviews and investigation into the world of shadowy conspiracies and hidden-agenda.  Real-life encounters are retold through intense reenactments.  Silver Screen Saucers then challenges the viewing audience to decide:  “Is there a deeper meaning and perhaps a more complex and cryptic relationship in Hollywood’s love affair with UFOs and aliens?”</t>
  </si>
  <si>
    <t>UtktLT4uWlU</t>
  </si>
  <si>
    <t>2014 11 24</t>
  </si>
  <si>
    <t>https://youtu.be/VOpHfISVPMY</t>
  </si>
  <si>
    <t xml:space="preserve">What if MLK, Daniel Pearl and Harvey Milk Live to Old Age </t>
  </si>
  <si>
    <t>The Anti-Defamation League's (ADL) has made a wonderful video, using John Lennon's "Imagine" and turning it into a spectacular example of alternative history.</t>
  </si>
  <si>
    <t>VOpHfISVPMY</t>
  </si>
  <si>
    <t>2014 10 13</t>
  </si>
  <si>
    <t>https://youtu.be/jSnr8IBV-EY</t>
  </si>
  <si>
    <t>Why I Think This World Should End</t>
  </si>
  <si>
    <t>There is so much truth packed into this four-plus minutes. Take four more minutes after you've seen it and just think about it. Then ask yourself what you might do.</t>
  </si>
  <si>
    <t>jSnr8IBV-EY</t>
  </si>
  <si>
    <t>2014 09 25</t>
  </si>
  <si>
    <t>https://youtu.be/Mc7APw7z8EQ</t>
  </si>
  <si>
    <t>The Story of Ed's Coed</t>
  </si>
  <si>
    <t>This is an archival telling of the story, made for the University of Oregon Foundation in 1990. It's not considered a professional documentary by any means, but it has some great background on how things actually happened.</t>
  </si>
  <si>
    <t>Mc7APw7z8EQ</t>
  </si>
  <si>
    <t>2014 09 24</t>
  </si>
  <si>
    <t>https://youtu.be/ptr4fiDHYNQ</t>
  </si>
  <si>
    <t>Ed's Coed — Clip %233</t>
  </si>
  <si>
    <t>Over 80 years ago, just as silent films were ending and the Great Depression was around the corner, Carvel Nelson and James Raley - two students from the University of Oregon - persuaded the great Cecil B. DeMille to give them a camera and lend them his personal cinematographer, James McBride, to make a movie. Produced, written, cast and directed by undergraduates, “Ed’s Coed” became the first full-length movie that could be called a “student film.” 
This is a clip from the original film, with a musical score composed and conducted as part of a University of Oregon screening in the 1990s.</t>
  </si>
  <si>
    <t>ptr4fiDHYNQ</t>
  </si>
  <si>
    <t>https://youtu.be/WTxGMGofVZM</t>
  </si>
  <si>
    <t>Ed's Coed — Clip %232</t>
  </si>
  <si>
    <t>WTxGMGofVZM</t>
  </si>
  <si>
    <t>https://youtu.be/REf6pFywAqI</t>
  </si>
  <si>
    <t>Ed's Coed — Clip %231</t>
  </si>
  <si>
    <t>REf6pFywAqI</t>
  </si>
  <si>
    <t>https://youtu.be/FHsAU4oQXaA</t>
  </si>
  <si>
    <t>Reinventing Ed's Coed — Student Documentary about Let's Do It</t>
  </si>
  <si>
    <t>FHsAU4oQXaA</t>
  </si>
  <si>
    <t>2014 09 23</t>
  </si>
  <si>
    <t>https://youtu.be/3aTVlblZBuE</t>
  </si>
  <si>
    <t>Ed's Coed — Music Video</t>
  </si>
  <si>
    <t>3aTVlblZBuE</t>
  </si>
  <si>
    <t>2014 09 21</t>
  </si>
  <si>
    <t>https://youtu.be/qCcf2zXNGcY</t>
  </si>
  <si>
    <t>Let's Do It — The Comedy about the First Student Film!</t>
  </si>
  <si>
    <t>This is a promotional video made in support of "Let's Do It" — a feature film about the making of "Ed's Coed", the first full-length student film.
"Ed's Coed" was made at the University of Oregon in 1929.  Two students — Carvel Nelson and James Raley — had the nerve to ask director Cecil B. DeMille for a camera and he granted them their wish — and he sent his camera operator up with it.
The screenplay of the movie about the making of that movie — Let's Do It — was written by Bryce Zabel and Jackie Zabel, winners of the Writers Guild of America award for original longform screenwriting.
To be perfectly, absolutely, completely clear — Let's Do It is NOT a re-make of the silent film Ed's Coed. It is a comedy ABOUT the behind-the-scenes craziness and romances that happened while making the original film.
The New Film, Let's Do It, will be
Produced by: Bryce Zabel
Producers: Bill Swindells, Jackie Zabel, Jordan Yospe, Rob King, Duncan McDonald
Portions of this video were produced by students of the University of Oregon.
We have included the famous Pepsi 1920s Bruno Mars Superbowl half-time commercial for purposes of illustration only.</t>
  </si>
  <si>
    <t>qCcf2zXNGcY</t>
  </si>
  <si>
    <t>2014 09 08</t>
  </si>
  <si>
    <t>https://youtu.be/0mwGn8KxETA</t>
  </si>
  <si>
    <t>Double Down  Guardians vs. Avengers</t>
  </si>
  <si>
    <t>Both the Guardian of the Galaxy and The Avengers movies are just bursting with superheroes — good and bad — that they seem pretty full on their own.  But editor Robert Anglim has doubled-down on the action and put both teams into the Movie Smackdown Smashup ring together.  Let's hear your comments, please, and tell your friends!</t>
  </si>
  <si>
    <t>0mwGn8KxETA</t>
  </si>
  <si>
    <t>2014 08 24</t>
  </si>
  <si>
    <t>https://youtu.be/YNIbUHXmgjg</t>
  </si>
  <si>
    <t>M.A.N.T.I.S. — First Primetime African-American Superhero</t>
  </si>
  <si>
    <t>M.A.N.T.I.S. was the first primetime African-American superhero on network television. The series was broadcast by Fox beginning August 26, 1994 and ran for an entire season of 22 episodes. Originally created by Sam Hamm and Sam Raimi, the series was developed for TV by Bryce Zabel. The series pilot was written by Zabel and directed by David Nutter.
***
[From a blog post by Series Developer and Co-Executive Producer, Bryce Zabel]
"M.A.N.T.I.S." was the first TV series where the powers-that-be gave me the keys to the car and said I was in charge of the writing staff. This was back in 1994 when I was coming off a successful first season of the "Lois and Clark: The New Adventures of Superman"series. Sandy Grushow was in charge of FBC-TV back then, and he’s the first guy who said I was seasoned enough to be in charge of a budget of $1.4 million per episode and not blow it.
Anyway the deal was, "M.A.N.T.I.S" had started as a two-hour pilot, written by Sam Hamm ("Batman") and directed by Sam Raimi ("Spiderman"). It continued on as a series without them, after they had a falling out with FBC.
After the pilot aired in the spring of 1994, we produced 20 more episodes of the series starting that August up in Vancouver, B.C. for the 1994-1995 season. Our first episode basically became a re-premising and de-facto new pilot. Some things were kept, others fine-tuned, and others outright changed (like new supporting cast). The basic concept from Hamm and Raimi, however, never changed. The series was about an African-American scientist who became a super-hero, played by Carl Lumbly.
The premise, in case you missed it, was simple. Dr. Miles Hawkins, a brilliant scientist, had been paralyzed in a shooting incident. Confined to a wheelchair, he created a cutting edge, sophisticated exo-skeleton designed to allow him to walk again by transmitting his brain function through the suit, rather than through his body’s crippled nervous system. Once in the suit, he was more than normal, he was super, but he couldn’t stay in it long without some serious consequences. Oh, and he had a flying car. Really…
"This is the scientific journal of Dr. Miles Hawkins, to be published in the event of my death. I know when the truth is known, people will wonder why I felt it necessary to create the M.A.N.T.I.S. The reality--I never did. The M.A.N.T.I.S. asked his own creation and I could not refuse him."
The copy above was the voice-over I’d written for the first episode. The “scientific journal” aspect allowed Hawkins a degree of introspection we felt was appropriate for his character.
Ironically, nobody in the pilot had ever decided what "M.A.N.T.I.S." stood for, despite the periods. One of my first jobs was to decide that burning issue. Frankly, I think originally my predecessors had thought of it more as Mantis, as in Preying, and wanted to fashion a super-hero in that image. Apparently, though, there had been at some point in history a not-very-widely read comicbook of the same name. That’s how the periods came about. You see, NOW, it was completely different.
So, by the time I inherited the name and the periods, it had become an issue. I remember sitting at my desk with a pen and a piece of paper and playing with words. It came spilling out, on the first try, I believe.
Mechanically
Augmented
Neuro
Transmitter
Interactive
System
We started out the series with the idea that it was a very real world and M.A.N.T.I.S. was the singular fantasy element. A half dozen or more episodes in, we realized that wasn’t working like it was supposed to, and we changed tactics mid-season. For the final episodes, M.A.N.T.I.S. dealt with increasingly strange sci-fi type premises.
Unfortunately, that didn’t work either and Fox killed the series. Knowing cancellation was imminent, Hawkins himself was even killed off in the final episode. That scientific journal, it was now revealed, had told the story of his transformation and adventures from beyond the grave.</t>
  </si>
  <si>
    <t>YNIbUHXmgjg</t>
  </si>
  <si>
    <t>2014 07 18</t>
  </si>
  <si>
    <t>https://youtu.be/pjf2Upx4C2c</t>
  </si>
  <si>
    <t>Postponing the Emmys After 9 11</t>
  </si>
  <si>
    <t>I was elected Chairman/CEO of the Academy of Television Arts and Sciences only days before the 9/11 attacks. This forced the postponement of the Emmy Awards scheduled for September 16, and then the ones re-scheduled on October 7 when the U.S. invaded Afghanistan. Eventually they were held on November 4 in competition with the 7th game of the World Series. It was probably the most extraordinary and important two months of my life.
Read the story behind the story featured on LinkedIn:  
http://tiny.cc/Emmys911
This video includes news interviews with the Today Show, an appearance of Politically Incorrect, the actual Emmys themselves, and other clips, including some from the 2002 Emmys.</t>
  </si>
  <si>
    <t>pjf2Upx4C2c</t>
  </si>
  <si>
    <t>2014 07 14</t>
  </si>
  <si>
    <t>https://youtu.be/pUctHBTlAHI</t>
  </si>
  <si>
    <t>Impeach Kennedy  It's Possible...</t>
  </si>
  <si>
    <t>Bryce Zabel — award-winning author of "Surrounded by Enemies: What if Kennedy Survived Dallas?" — argues President John Kennedy could have been impeached in his second term even if he had survived the assassin's bullets in Dallas, Texas. Interview by WJXT, Jacksonville, Florida, Bruce Hamilton.</t>
  </si>
  <si>
    <t>pUctHBTlAHI</t>
  </si>
  <si>
    <t>2014 07 09</t>
  </si>
  <si>
    <t>https://youtu.be/ZoaC-W9pR_U</t>
  </si>
  <si>
    <t>Damn Dirty Humans</t>
  </si>
  <si>
    <t>It's not easy being human, what with conscious robots or intelligent apes to deal with. This Movie Smackdown "Smashup" is voiced by the incredible Edd Hall ("The Tonight Show").</t>
  </si>
  <si>
    <t>ZoaC-W9pR_U</t>
  </si>
  <si>
    <t>2014 07 08</t>
  </si>
  <si>
    <t>https://youtu.be/uzYeUPzevLc</t>
  </si>
  <si>
    <t>M.A.N.T.I.S. — 20th Anniversary (2014) — Original Fox Network Promo</t>
  </si>
  <si>
    <t>The first network television series to star an African-American superhero, M.A.N.T.I.S. (played by Carl Lumbly) debuted on FBC on August 26, 1994.  The entire series is available from the usual suspects on DVD.  Created by Sam Raimi and Sam Hamm, Developed for Television by Bryce Zabel.</t>
  </si>
  <si>
    <t>uzYeUPzevLc</t>
  </si>
  <si>
    <t>https://youtu.be/3e_KtBXrFYc</t>
  </si>
  <si>
    <t>Dark Skies - Main Titles with Alternate Music</t>
  </si>
  <si>
    <t>This is just for fun — a chance to see the Emmy winning Dark Skies main title sequence set to music other than Michael Hoenig's brilliant original score.  
Original Main Titles... followed by...
Eve of Darkness (Eve of Destruction)
Majestic Agent Man (Secret Agent Man)
Mission: Incredible (Mission: Impossible)
(Mad) Men-in-Black (Mad Men)</t>
  </si>
  <si>
    <t>3e_KtBXrFYc</t>
  </si>
  <si>
    <t>https://youtu.be/YnzlxSRZLCM</t>
  </si>
  <si>
    <t>Roswell Evidence —  Dark Skies  (NBC)</t>
  </si>
  <si>
    <t>MJ-12 leader Frank Bach takes John Loengard into the back vaults of Majestic.  There he shows Loengard the desiccated body of a Roswell crash victim, and reads him into the program.
Clip courtesy of Shout Factory!</t>
  </si>
  <si>
    <t>YnzlxSRZLCM</t>
  </si>
  <si>
    <t>2014 07 07</t>
  </si>
  <si>
    <t>https://youtu.be/pGdojH03PXo</t>
  </si>
  <si>
    <t>Dark Skies — Classic TV Series — Creator Talks Secret History</t>
  </si>
  <si>
    <t>Series co-creator Bryce Zabel speaks with DVD Geeks in 2011, during the release of the Dark Skies DVD set by Shout Factory!
Dark Skies is the cult sci-fi series produced by Columbia TV for NBC.  The series is created by Bryce Zabel and Brent V. Friedman.
It mixes fact and fiction in a controversial and provocative blend of alternate history.  The pilot episode deals with the connection between UFO reality and the Kennedy assassination.</t>
  </si>
  <si>
    <t>pGdojH03PXo</t>
  </si>
  <si>
    <t>https://youtu.be/1tbYkMSumsE</t>
  </si>
  <si>
    <t>Dark Skies — Trailer — The Declassified Complete Series on DVD</t>
  </si>
  <si>
    <t>This is the original Shout Factory! DVD Promo.</t>
  </si>
  <si>
    <t>1tbYkMSumsE</t>
  </si>
  <si>
    <t>https://youtu.be/nimvMuvKkWo</t>
  </si>
  <si>
    <t xml:space="preserve">What if America Lost the Revolution </t>
  </si>
  <si>
    <t>Yes, the director here — Dinesh D'Souza —  is a controversial filmmaker.  But this documentary is a fine example of Alternate History by envisioning the changes in store if Washington died from a bullet fired from a British musket.  D'Souza says the Revolutionary War was lost, America never existed, and the world was a lesser place.
Trailer 2 854x480 MP4</t>
  </si>
  <si>
    <t>nimvMuvKkWo</t>
  </si>
  <si>
    <t>2014 07 03</t>
  </si>
  <si>
    <t>https://youtu.be/Ry9pFAbruCE</t>
  </si>
  <si>
    <t>Bobby Kennedy &amp; UFOs —  Dark Skies  (NBC)</t>
  </si>
  <si>
    <t>Disillusioned Majestic agent John Loengard is summoned to Attorney General Robert Kennedy's Hickory Hill estate.  In a private conversation on the grounds, Bobby asks John to remain in Majestic and be his eyes and ears within until the President can disclose the truth to the public in his second term.
Dark Skies produced twenty hours of episodes for Columbia Television and NBC from 1995-1997.  The DVD was released by Shout Factory! in 2011.
The first dramatic treatment ever of a possible connection between the JFK assassination and the UFO cover-up, Dark Skies told its story through the eyes of Majestic-12 agent John Loengard, his abductee girlfriend Kim Sayers, and their hybrid son created by the alien Hive. 
Join the Dark Skies Resistance @ Facebook
https://www.facebook.com/HollywoodUFOs
Dark Skies is created by Bryce Zabel and Brent V. Friedman.
"The cover of fiction must be used."
John Loengard</t>
  </si>
  <si>
    <t>Ry9pFAbruCE</t>
  </si>
  <si>
    <t>https://youtu.be/zK3JsGOdP0Q</t>
  </si>
  <si>
    <t>J. Edgar Hoover —  Dark Skies  (NBC)</t>
  </si>
  <si>
    <t>This is such a great scene for actors Conor O'Farrell and Wayne Tippit.  Playing Majestic's #2 man Phil Albano and the FBI's J. Edgar Hoover.  There's nothing here about aliens, nothing paranormal.  This is just hardball negotiation between two powerful men who have only antipathy for each other.
Dark Skies produced twenty hours of episodes for Columbia Television and NBC from 1995-1997.  The DVD was released by Shout Factory! in 2011.
The first dramatic treatment ever of a possible connection between the JFK assassination and the UFO cover-up, Dark Skies told its story through the eyes of Majestic-12 agent John Loengard, his abductee girlfriend Kim Sayers, and their hybrid son created by the alien Hive. 
Join the Dark Skies Resistance @ Facebook
https://www.facebook.com/darkskiesufo
Dark Skies is created by Bryce Zabel and Brent V. Friedman.
"The cover of fiction must be used."
John Loengard</t>
  </si>
  <si>
    <t>zK3JsGOdP0Q</t>
  </si>
  <si>
    <t>https://youtu.be/MwdgaoAL8xw</t>
  </si>
  <si>
    <t>Cuban Missile Crisis —  Dark Skies  (NBC)</t>
  </si>
  <si>
    <t>This is probably the one scene that explains the entire series.  On a night when the Cuban Missile Crisis threatens to end life on Earth, Bach explodes at Loengard on the issue of UFO disclosure. The head of Majestic-12 (played by J.T. Walsh) supports secrecy and his newly recruited Man-in-Black (played by Eric Close) defends the people's "right-to-know."
Dark Skies produced twenty hours of episodes for NBC from 1995-1997.  The DVD was released by Shout Factory! in 2011.
The first dramatic treatment ever of a possible connection between the JFK assassination and the UFO cover-up, Dark Skies told its story through the eyes of Majestic-12 agent John Loengard, his abductee girlfriend Kim Sayers, and their hybrid son created by the alien Hive. 
Dark Skies is created by Bryce Zabel and Brent V. Friedman. Bryce Zabel went on to write "A.D. After Disclosure" with Richard Dolan. Bryce currently writes about UFOs on Twitter @hollywoodufos.
Do not be afraid.  The fight for humanity demands your courage.</t>
  </si>
  <si>
    <t>MwdgaoAL8xw</t>
  </si>
  <si>
    <t>2014 07 01</t>
  </si>
  <si>
    <t>https://youtu.be/zXTNajRqhZI</t>
  </si>
  <si>
    <t>Dark Skies — Documentary — Paranoia Strikes Deep</t>
  </si>
  <si>
    <t>The NBC cult-hit series "Dark Skies" mixed fact and fiction in a story of the UFO cover-up in the 1960s.  It was created by Bryce Zabel and Brent V. Friedman who discuss the controversy and paranoia behind-the-scenes of the series that began its run with a two-hour film based on the idea that John Kennedy was killed because he wanted to disclose the truth about UFOs in his second term.
This segment deals with the production of the series and thoughts about how it will be remembered from series creators Bryce Zabel and Brent V. Friedman and series stars Eric Close and Megan Ward.
This clip is from a behind-the-scenes documentary about NBC series Dark Skies produced by Shout Factory.  If you like it, please consider buying the entire Dark Skies DVD set from Shout Factory directly or on Amazon.  Thank you.
Our POV:  The original, classic and definitive "Dark Skies" is an amazing piece of science fiction that is more relevant today than ever. First aired on NBC in 1995-1997 and released on DVD in 2011, it is now time to bring it back on television for a new generation of fans. 
Created by Bryce Zabel &amp; Brent V. Friedman. 
https://www.facebook.com/darkskiesufo</t>
  </si>
  <si>
    <t>zXTNajRqhZI</t>
  </si>
  <si>
    <t>https://youtu.be/9RhRZk0iZIE</t>
  </si>
  <si>
    <t>Dark Skies — Documentary — History Is a Lie</t>
  </si>
  <si>
    <t>The NBC cult-hit series "Dark Skies" mixed fact and fiction in a story of the UFO cover-up in the 1960s.  It was created by Bryce Zabel and Brent V. Friedman who discuss the controversy and paranoia behind-the-scenes of the series that began its run with a two-hour film based on the idea that John Kennedy was killed because he wanted to disclose the truth about UFOs in his second term.
This clip is from a behind-the-scenes documentary about NBC series Dark Skies produced by Shout Factory.  If you like it, please consider buying the entire Dark Skies DVD set from Shout Factory directly or on Amazon.  Thank you.
Our POV:  The original, classic and definitive "Dark Skies" is an amazing piece of science fiction that is more relevant today than ever. First aired on NBC in 1995-1997 and released on DVD in 2011, it is now time to bring it back on television for a new generation of fans. 
Created by Bryce Zabel &amp; Brent V. Friedman. 
https://www.facebook.com/darkskiesufo</t>
  </si>
  <si>
    <t>9RhRZk0iZIE</t>
  </si>
  <si>
    <t>2014 06 30</t>
  </si>
  <si>
    <t>https://youtu.be/z7HjOrGG4Ys</t>
  </si>
  <si>
    <t>Majestic-12 Votes on Bach's Future —  Dark Skies  (NBC)</t>
  </si>
  <si>
    <t>In the final episode of the cult-hit NBC series Dark Skies, Majestic leader Frank Bach faces insurrection by the Board, and a showdown with his number two Phil Albano where only one of them will get out alive.
Dark Skies is created by Bryce Zabel and Brent V. Friedman who also wrote this episode.
J.T. Walsh, the actor who played Frank Bach, died several months after this scene was filmed.  Dark Skies was the last major film or TV project that Walsh appeared in.  The 20 produced hours of Dark Skies allowed him to paint a brilliant, nuanced portrayal of the tortured patriotic soul of the man chose to lead Majestic-12 in an epic battle against at alien hive.
Due to a conflict with Walsh on the set on the last day of shooting, Bach's dialogue in calling the roll on his own dismissal was given to actor Don Moss who portrays Vice President Hubert Humphrey.
The final scene in this video was the last film shot on the series.  When you see what this scene actually contains in it, that will become heavily ironic.</t>
  </si>
  <si>
    <t>z7HjOrGG4Ys</t>
  </si>
  <si>
    <t>2014 06 26</t>
  </si>
  <si>
    <t>https://youtu.be/tt1_0gCBy8E</t>
  </si>
  <si>
    <t>Hulk Smash Hulk Smash Hulk Smash Hulk</t>
  </si>
  <si>
    <t>What if all the Hulks could all fight each other?  Wouldn't that be awesome?  We agree.  There are have been four Banner/Hulk actors in screen history:  Bill Bixby in TV, and Eric Bana, Edward Norton and Mark Ruffalo in film. Here they are, together for the first time. A truly fantastic job of editing by Robert Anglim.</t>
  </si>
  <si>
    <t>tt1_0gCBy8E</t>
  </si>
  <si>
    <t>2013 11 13</t>
  </si>
  <si>
    <t>https://youtu.be/HazGaq0VKrI</t>
  </si>
  <si>
    <t>The (Office) Politics of UFO Disclosure</t>
  </si>
  <si>
    <t>A British office manager and his American employee discuss UFOs. Created by the xtranormal software, the avatars are slow and clumsy but it actually adds to the fun. And the ending is very amusing...
http://www.afterdisclosure.com
http://www.facebook.com/afterdisclosure</t>
  </si>
  <si>
    <t>HazGaq0VKrI</t>
  </si>
  <si>
    <t>https://youtu.be/i3VQpFN6fg4</t>
  </si>
  <si>
    <t>Breaking News from the White House</t>
  </si>
  <si>
    <t>Adapted and condensed from "A.D. After Disclosure: The People's Guide to Life After Contact."  The full text is in the section between Chapter 1 and Chapter 2.</t>
  </si>
  <si>
    <t>i3VQpFN6fg4</t>
  </si>
  <si>
    <t>2013 11 09</t>
  </si>
  <si>
    <t>https://youtu.be/rVh-ZskOuNo</t>
  </si>
  <si>
    <t>JFK Survives Dallas — Author Reads Introduction — Surrounded by Enemies</t>
  </si>
  <si>
    <t>rVh-ZskOuNo</t>
  </si>
  <si>
    <t>2013 11 03</t>
  </si>
  <si>
    <t>https://youtu.be/P6uSoyY9qv0</t>
  </si>
  <si>
    <t>Surrounded by Enemies — Author Chat</t>
  </si>
  <si>
    <t>"Surrounded by Enemies: What if Kennedy Survived Dallas?" is an alternate history novel written by author and screenwriter Bryce Zabel. In the controversial storyline, JFK lives through the assassination ambush in Texas only to return to Washington, D.C. where he must fight for his political survival.
http://www.SurroundedByEnemies.com
If President John Kennedy had survived the ambush at Dealey Plaza a half-century ago, what other twists might history have taken? In his meticulously researched novel, Surrounded by Enemies: What if Kennedy Survived Dallas?, author Bryce Zabel delivers a supercharged but plausible alternative narrative of that era, dramatizing what would have happened had the charismatic president escaped unscathed on November 22, 1963.
Writers Guild award-winning TV writer/producer Zabel boldly re-imagines a shocking post-1963 political scenario that is painfully disruptive to the nation, culminating in a Constitutional crisis and even calls for the president's impeachment. 
Without resorting to sci-fi gimmicks, Zabel instead explores what we now know about the underbelly of JFK's presidency to portray him returning to a very different Washington, D.C. where the stakes are high and the rules have changed. After all, someone had just tried to execute Kennedy in broad daylight on a public street in front of a national television audience. President Kennedy and his brother, Attorney General Robert Kennedy (RFK), essentially become the first conspiracy theorists, determined to strike back at their enemies. The suspects are many, including the CIA, the Mafia, the Soviet Union, Cuba, anti-Castro Cubans, Texas oilmen, members of the FBI and Secret Service and even Vice-President Lyndon Johnson (LBJ).
http://www.WhatIfKennedyLived.com</t>
  </si>
  <si>
    <t>P6uSoyY9qv0</t>
  </si>
  <si>
    <t>2013 08 08</t>
  </si>
  <si>
    <t>https://youtu.be/vtOi1XABK6g</t>
  </si>
  <si>
    <t>Surrounded by Enemies — Author Interview</t>
  </si>
  <si>
    <t>What if Kennedy survived the ambush at Dealey Plaza in 1963? http://www.SurroundedByEnemies.com
A new novel by Bryce Zabel -- "Surrounded by Enemies: What if Kennedy Survived Dallas?" -- says the subsequent investigations would have led inexorably to a conflict between the conspirators and the Kennedys. It would have played out as a years-long constitutional crisis.
WEBSITE: http://www.IfJFKLived.com
FACEBOOK: https://www.Facebook.com/SurroundedByEnemies
FREE BOOK SAMPLE: http://www.SurroundedByEnemies.com
Audio from KXL-FM @ http://www.kxl.com | Courtesy Pat Boyle | Used with permission
Graphic Design by Lynda Karr | Lynda Karr Design</t>
  </si>
  <si>
    <t>vtOi1XABK6g</t>
  </si>
  <si>
    <t>2013 08 02</t>
  </si>
  <si>
    <t>https://youtu.be/2rxFa95LP1I</t>
  </si>
  <si>
    <t xml:space="preserve">Surrounded by Enemies  What if Kennedy Survived Dallas </t>
  </si>
  <si>
    <t>Based on the book, SURROUNDED BY ENEMIES.  Winner of the Sidewise Award for Alternate History. http://www.WhatIfJFK.com
Imagine tuning into "Meet the Press" in a parallel universe — the one where President John F. Kennedy was shot at in Dallas in 1963, but the bullets missed. This is a mind-bending trip to a world where John Kennedy woke up in the White House on November 23, 1963 and realized that the day before he'd been targeted for execution on a public street in broad daylight. Life, in this situation, simply would not have pinged back to normal.
BREAKING NEWS — "Surrounded by Enemies: What if Kennedy Survived Dallas?" — the book that inspires this video WON the coveted 2014 SIDEWISE AWARD FOR ALTERNATE HISTORY, awarded in London at the World Science Fiction Convention. 
http://www.WhatIfJFK.com
The Video — Reporting live from a parallel universe... Through improvised words and re-purposed images, this multimedia short film is presented as a simulated "Roundtable" from a Sunday morning news show in an alternative universe. This is the world where JFK lived on past Dallas, fought for re-election and then battled through a political crisis. In this video, you'll be listening to guests on a present-day talk show discussing JFK's legacy as they know it in their parallel reality.
This video was created to support the book "Surrounded by Enemies: What if Kennedy Survived Dallas?" has been nominated for a 2013/2104 Sidewise Award for Alternate History to be given out at Loncon 3 in London in August 2014.
http://www.WhatIfJFK.com
"Surrounded by Enemies: What if Kennedy Survived Dallas?" assumes that subsequent investigations would have led inexorably to a conflict between the conspirators and the Kennedys. After failing to physically murder JFK, the masterminds would turn to the tools of character assassination, fueled by secret lives and covert files. 
Written, Produced and Directed by Bryce Zabel
Video Editing  —  Robert Anglim, Bryce Zabel
Audio Recording and Editing —- Edd Hall
Graphic Art — Lynda Karr
Consultants —  Jerry Lazar, Eric Estrin
Dark Skies score by Michael Hoenig
Dark Skies clips promote the Shout Factory DVD and are used with permission
JFK images and clips courtesy the archives of the Kennedy Library
Numerous photos by Cecil Stoughton, White House Photographer
Voices:
Edd Hall, as Peter DuBose
Jackie Zabel, as Cynthia Freeman
Eric Estrin, as Jonathan Berkowitz
Bryce Zabel, as Bryan Hitch
This video is topical, relevant, educational and controversial. It is also quite clearly political commentary, and is thereby protected under fair use doctrines. Even so, we have prioritized the use of public domain images to craft and present this unique statement about the Kennedy presidency. We hope it contributes to the public dialogue in the electorate on the 50th anniversary of his assassination; about what happened, why, and how life might have turned out if John Kennedy survived Dallas. While this video is presented freely and openly to the public without charge, if it were to be purchased for use or adaptation in a commercial use, all images would be fully researched and licensed.
Join the discussion of John Kennedy's legacy: 
https://www.facebook.com/surroundedbyenemies
http://www.WhatIfJFK.com</t>
  </si>
  <si>
    <t>2rxFa95LP1I</t>
  </si>
  <si>
    <t>2013 07 25</t>
  </si>
  <si>
    <t>https://youtu.be/TngvcDKRyV0</t>
  </si>
  <si>
    <t>Dark Skies — Reboot the Classic TV Series</t>
  </si>
  <si>
    <t>A modern "Dark Skies" is a cultural commentary about alienation, political rot, armageddon, paranoia and accepted history that is no more than a blatant lie.  It's about stacked decks and silent screams and still never giving up.  This is why it must come back.
The original, classic and definitive "Dark Skies" is an amazing piece of science fiction that is more relevant today than ever. 
First aired on NBC in 1995-1997 and released on DVD in 2011, it is now time to bring it back on television for a new generation of fans. 
Created by Bryce Zabel &amp; Brent V. Friedman. 
https://www.facebook.com/darkskiesufo
The images in this video come from a variety of pop culture film moments.  They're illustrative only, meant to convey the type of feeling the newly rebooted series might have but are not part of that new series.</t>
  </si>
  <si>
    <t>TngvcDKRyV0</t>
  </si>
  <si>
    <t>2013 07 20</t>
  </si>
  <si>
    <t>https://youtu.be/0cax37LQ3Wk</t>
  </si>
  <si>
    <t xml:space="preserve">A.D. After Disclosure  What if We Disclose UFO Truth </t>
  </si>
  <si>
    <t>What happens after the government finally admits that at least some of those things flying around in our skies are from some place that isn't here, flown by somebody that isn't us?
http://www.amazon.com/A-D-After-Disclosure-Government-Finally-ebook/dp/B007ZQBK8S/
This video was produced in support of the book "A.D. After Disclosure: When the Government Finally Reveals the Truth About Alien Contact."  It is available on Amazon and other sites as a softcover, eBook, and audiobook.  Written by Bryce Zabel and Richard M. Dolan.</t>
  </si>
  <si>
    <t>0cax37LQ3Wk</t>
  </si>
  <si>
    <t>2013 02 14</t>
  </si>
  <si>
    <t>https://youtu.be/QRjfg2zgH3U</t>
  </si>
  <si>
    <t>The 2013 Citizen's Hearing on UFO Disclosure</t>
  </si>
  <si>
    <t>If the U.S. Congress won't hold hearings, then we'll have to do it for them. Mark your calendars for April 29, 2013.
It's happening in Washington, DC at the National Press Club. From April 29 to May 3, 2013, a powerful group of researchers and military/agency witnesses will testify for 30 hours over five days before former members of the U.S. House and Senate - a Citizens' Hearing on Disclosure. 
The motto for this event is "If Congress will not do its job, the people will." A theatrical quality documentary will be produced about this event slated for distribution in the fall of 2013. The goal of this event/documentary is nothing less than ending the ET truth embargo in 2013. 
www.citizenshearing.org</t>
  </si>
  <si>
    <t>QRjfg2zgH3U</t>
  </si>
  <si>
    <t>2013 01 07</t>
  </si>
  <si>
    <t>https://youtu.be/_PxKeHnY3kI</t>
  </si>
  <si>
    <t>(Super) Men of Steel</t>
  </si>
  <si>
    <t>Henry Cavill steps into some pretty big boots with his upcoming "Man of Steel" film. Like the kind walked in by Kirk Alyn, George Reeves, Christopher Reeve, Gerard Christopher, Dean Cain, Brandon Routh and Tom Welling. Our Smashup features Edd Hall narrating as Jor-el, Superman's dad, to his son Kal-el once he's arrived on Earth.
http://www.MovieSmackdown.com
If you count Christopher Reeve as the original fully-realized film Superman in 1978′s "Superman: The Movie" (ignoring the earlier 1948 Kirk Alyn "Superman"), that makes Brandon Routh's 2006 "Superman Returns" the reboot and 2013′s "Man of Steel" the reboot of the reboot.
But don't forget the TV Supermans: George Reeves from "Adventures of Superman" to John Haymes Newton and Gerard Christopher in "Superboy" to Dean Cain in "Lois &amp; Clark: The New Adventures of Superman" to Tom Welling in "Smallville."
Our latest Smashup pays tribute to the reality that we're almost getting to the point where as many actors have played Superman/Clark Kent as have played Hamlet. This is a great credit to the enduring character created by Joe Shuster and Jerry Siegel whose heirs on January 10 lost a major fight with DC Comics and Warner Brothers over the rights and their claims of ownership.
Eight of the nine Supermans of film and TV appear in our "Men of Steel" Smashup (leaving out the one-season Newton Superboy). It manages, we think, to be both funny and respectful at the same time. If you like it as much as we do, please share it with your friends.
Edd Hall comedically bends the paternal notes of Superman's Kryptonian dad, Jor-el. The script sending up first "Man of Steel" trailers featuring Clark's two dads (Sitcom? Clark's Two Dads!) is the work of Smackdown's own Founding Father Bryce Zabel, and it comes alive with the insane cutting energy and emotion that editor Robert Anglim brings to all these Smashups.</t>
  </si>
  <si>
    <t>_PxKeHnY3kI</t>
  </si>
  <si>
    <t>2012 12 01</t>
  </si>
  <si>
    <t>https://youtu.be/eIwHRnWEfGo</t>
  </si>
  <si>
    <t>Dark Skies — Hive Christmas</t>
  </si>
  <si>
    <t>Are you dreaming of a Hive Christmas? We are.  Dark Skies -- the classic NBC series about an alien invasion in the 1960s -- was released on DVD in 2011. This video is a holiday salute to the nasty extraterrestrial Hive.  Check it out our Facebook page at https://www.facebook.com/darkskiesufo</t>
  </si>
  <si>
    <t>eIwHRnWEfGo</t>
  </si>
  <si>
    <t>2012 11 28</t>
  </si>
  <si>
    <t>https://youtu.be/lHzilEPqMjQ</t>
  </si>
  <si>
    <t>Lennon and Loengard Meet at Ed Sullivan Rehearsal —  Dark Skies  (NBC)</t>
  </si>
  <si>
    <t>In this clip, John Loengard watches the Beatles rehearse for their appearance on The Ed Sullivan Show, and meets Sullivan, Beatles manager Brian Epstein and John Lennon himself. He also get a memorable gift from Lennon
"DARK SKIES" -- created by Bryce Zabel and Brent V. Friedman -- was the first dramatic treatment ever of a possible connection between the JFK assassination and the UFO cover-up, told through the eyes of Majestic-12 agent John Loengard, his abductee girlfriend Kim Sayers, and their hybrid son created by the alien Hive. 
Join the Dark Skies Resistance @ Facebook
https://www.facebook.com/darkskiesufo
Sadly, we have to point out that the "Dark Skies" title has recently been appropriated by Dimension Films for use on a spooky horror film that they're releasing in 2013. They call their movie "Dark Skies," but true fans will know better. They will know that "Dark Skies" is a classic, original, and definitive expression that does not deserve this confusing treatment.
To set the record straight, the vision for the authentic "Dark Skies" came from Bryce Zabel and Brent V. Friedman who created it for NBC as a primetime network TV series about an alien invasion in the 1996-1997 season. Columbia TV produced twenty hours of film of this "Dark Skies" series. In 2011, Shout Factory! released a critically praised DVD set of "Dark Skies."
Get the Dark Skies Series @ Amazon.com
http://www.amazon.com/Dark-Skies-Declassified-Complete-Series/dp/B00465I156
In short, "Dark Skies" has established itself in the minds of a signficant number of science fiction fans as a gripping piece of conspiracy drama set in the world of UFOs and abductions. It anchored NBC's Saturday night "Thrillogy" concept in the 1996 season premiere and starred Eric Close ("Nashville") and the classic character actor J.T. Walsh. Its main title design won the Emmy award  and its pilot screenplay received a Writers Guild nomination. The Syfy Channel aired it multiple times. Since 2010 there's been a Facebook page where thousands of fans from many different countries push Sony for a revival of the series. In 2012, Sony talked to the creators about this very possibility.
Supporters of the creative rights of writers should ask Dimension Films to let its film stand on its own merits and call it by a different title. "Dark Skies" is taken. 
See the Dark Skies Playlist @ YouTube
http://www.youtube.com/playlist?list=PL5A1058EDE798E4B1&amp;feature=plpp
Please share.
***
About This Episode...
"Dark Days Night" was scripted by Brent V. Friedman and Brad Markowitz, from a story by Bryce Zabel and Friedman.  The Beatles are portrayed by The Moptops and Lennon is played by Joe Stefanelli.</t>
  </si>
  <si>
    <t>lHzilEPqMjQ</t>
  </si>
  <si>
    <t>2012 11 17</t>
  </si>
  <si>
    <t>https://youtu.be/Nhbws5J0-UY</t>
  </si>
  <si>
    <t>Lincoln Unchained</t>
  </si>
  <si>
    <t>A Spielberg-Meets-Tarantino Smashup between "Lincoln" and "Django Unchained" with a touch of "Abraham Lincoln: Vampire Hunter" — three movies that came out within a year of each other.  Edited by Robert Anglim. Produced by Bryce Zabel.</t>
  </si>
  <si>
    <t>Nhbws5J0-UY</t>
  </si>
  <si>
    <t>2012 09 29</t>
  </si>
  <si>
    <t>https://youtu.be/YVolMO0gqfk</t>
  </si>
  <si>
    <t>Title Fight</t>
  </si>
  <si>
    <t>33 insane seconds of BATMAN versus SPIDER-MAN. We honestly can say no more.
And only one can win. DC or Marvel? Gotham City or New York? Nolan or David? You decide... From the Gang at http://www.MovieSmackdown.com</t>
  </si>
  <si>
    <t>YVolMO0gqfk</t>
  </si>
  <si>
    <t>2012 09 23</t>
  </si>
  <si>
    <t>https://youtu.be/8Y2_abNoyj8</t>
  </si>
  <si>
    <t>Wild Hobbits</t>
  </si>
  <si>
    <t>"Stalking the Wild Hobbit" pays tribute to both the great Steve Irwin and the upcoming "The Hobbit" film. The smashup is produced by Bryce Zabel and edited by Robert Anglim who have affection for both.
http://www.MovieSmackdown.com
Imagine Steve Irwin on a search for Hobbits in the wild, explaining them to his audience with his legendary enthusiasm for life. This video is a tribute to Irwin's optimism and generous spirit of adventure.</t>
  </si>
  <si>
    <t>8Y2_abNoyj8</t>
  </si>
  <si>
    <t>2012 09 08</t>
  </si>
  <si>
    <t>https://youtu.be/dDmTtUsgS-0</t>
  </si>
  <si>
    <t>DiCaprio Sees Red(ford)</t>
  </si>
  <si>
    <t>Collaborators Bryce Zabel (producer) and Robert Anglim (editor) twisted "The Great Gatsby" by putting the 2013 and the 1974 versions in an atom collider and got this.
http://www.moviesmackdown.com
If you have seen the trailer for the "Great Gatsby" with Leonardo DiCaprio, you will truly get a great ride watching this video. Working for Movie Smackdown, Zabel and Anglim have taken the audio track from the current trailer to "The Great Gatsby" starring Leonardo DiCaprio and edited it to the images from the 1974 film starring Robert Redford. 
Let's clarify. This is the exact audio track to the 2013 film trailer edited to the old images from the 1974 film. Insanely awesome and demented, it all just seems to fit together perfectly.
Part of this is the magic of lip synch and clever editing, and the other part is how the human mind works overtime to make things match.</t>
  </si>
  <si>
    <t>dDmTtUsgS-0</t>
  </si>
  <si>
    <t>2012 08 10</t>
  </si>
  <si>
    <t>https://youtu.be/ckMF0nv1W04</t>
  </si>
  <si>
    <t>Hulk Smash Hulk</t>
  </si>
  <si>
    <t>Wouldn't it be amazing to see all four film and TV Hulks fight it out?  We thought so too...
A better transfer of this same video can be viewed here:  http://youtu.be/tt1_0gCBy8E 
It's a Battle of the Banners: Bixby, Bana, Norton and Ruffalo, each with a pissed-off green monster inside them that's just a little bit different than what came before. Visit the Smack and tell us who you like the best. 
Edited by Rockin' Robert Anglim, Smackdown's Boy Genius. Produced by Bryce Zabel. Concept by Anglim and Zabel.
Hulk Smash... HULK!
http://www.moviesmackdown.com
***
If you're a fan of these "what ifs", here's another one on YouTube. "Surrounded by Enemies: What if Kennedy Survived Dallas?"
http://SurroundedByEnemies.com
http://bit.ly/JFKlives</t>
  </si>
  <si>
    <t>ckMF0nv1W04</t>
  </si>
  <si>
    <t>2011 10 18</t>
  </si>
  <si>
    <t>https://youtu.be/HaqEX6VnYT0</t>
  </si>
  <si>
    <t>ET Face Meme — Don't Leave Me This Way</t>
  </si>
  <si>
    <t>FACE is a visual/sonic art concept designed to make a point about perception, particularly in the field of extraterrestrial contact. https://www.facebook.com/afterdisclosure and https://www.facebook.com/darkskiesufo
This version of the concept is produced by writer/producer Bryce Zabel and set to "Don't Leave Me This Way" as performed and arranged by Los Angeles singer-songwriter Cherish Alexander.
The words, combined with the images, seem to suggest the powerful contradictory feelings of awe, pain, anger, love and anxiety — something that may reflect the responses of a number of abductees, often women.
http://AfterDisclosure.com
The alien model was created by Todd Masters of Mastersfx.</t>
  </si>
  <si>
    <t>HaqEX6VnYT0</t>
  </si>
  <si>
    <t>2011 10 15</t>
  </si>
  <si>
    <t>https://youtu.be/15oSYF46Gp0</t>
  </si>
  <si>
    <t>ET Face Meme — Need to Know</t>
  </si>
  <si>
    <t>FACE is a sonic and visual meditation on the appearance of the alien Gray archetype. We appreciate that, if you like it, you only share it through this version and URL and not copy it for your own site, out of respect to the artists involved. Thank you!
You'll be amazed that when you watch the whole thing and just let it flow over you, you'll see that what you are hearing and the filter applied to what you are seeing completely affect your perception. In some of these images, the Gray is fiercely threatening and hostile. In others, mysterious and soulful. And, in most, enigmatic and inscrutable.
The original ET head model was designed and created by Todd Masters of Mastersfx.com. The music in the video is by the talented Damian Valentine in collaboration with Cherish Alexander. It's the instrumental bed only of the popular "Need-to-Know: The UFO Disclosure Song." The stretching and twisting of the images based on Todd's model along with its pairing with Damian's music is, for better or worse, mine.
Turn off the lights, turn up the speakers, watch this in the best resolution you can muster on your monitor. After you're done, write us a comment at http://www.AfterDisclosure.com or here on this YouTube. Please consider subscribing to our two YouTube venues:  MovieSmackdown and Majic1947.</t>
  </si>
  <si>
    <t>15oSYF46Gp0</t>
  </si>
  <si>
    <t>2011 08 26</t>
  </si>
  <si>
    <t>https://youtu.be/EQX7KsrXqUY</t>
  </si>
  <si>
    <t>Microbes from Hell</t>
  </si>
  <si>
    <t>CONTAGION versus OUTBREAK. Former Tonight Show announcer Edd Hall narrates this mix-trailer -- one of the new SmashUps at the Movie Smackdown! review site. It's written and produced by TV series creator and produced screenwriter Bryce Zabel. 
Please support "Movie Smackdown" on YouTube by visiting our channel and subscribing. Thank you!
2 movies, 1 review, no mercy. http://www.moviesmackdown.com
Movie Smackdown! is edited by Eric Estrin and Kevin Wohler.
This video "SmashUp" trailer promotes viewer interest in the two films being compared either in theatrical release or availability for pay as DVD/Blu-ray or On-Demand. It is "Fair Use" because of its inherent commentary and criticism of the two films and their similarity in plot, characters or theme. All images used are from studio and distributor released promotional trailers and publicity stills.</t>
  </si>
  <si>
    <t>EQX7KsrXqUY</t>
  </si>
  <si>
    <t>https://youtu.be/BkoKia49yig</t>
  </si>
  <si>
    <t>I Used to Be Somebody - Trailer %232</t>
  </si>
  <si>
    <t>IUTBS — or I Used To Be Somebody — is a presentation for a sitcom series starring sitcom stars Don Most (Happy Days), Chris Knight (Brady Bunch), Nicole Eggert (Charles in Charge) and Edd Hall (The Tonight Show).  Written by Bryce Zabel &amp; Jackie Zabel. Produced by Natural 9 Entertainment and Stellar Productions.</t>
  </si>
  <si>
    <t>BkoKia49yig</t>
  </si>
  <si>
    <t>2011 08 25</t>
  </si>
  <si>
    <t>https://youtu.be/-2xtjSOl7hw</t>
  </si>
  <si>
    <t>Pandemic</t>
  </si>
  <si>
    <t>Before there was "Contagion," there was "Pandemic," a four-hour mini-series aired on the Hallmark Channel in 2006 and released into the global DVD market. Many of the scenes and concepts found in the later feature film were on display here first. Among them: the transmission by airliner of an influenza virus, the use of skating rinks to store bodies, the panic in the streets that a pandemic would cause.
Written by Bryce Zabel &amp; Jackie Zabel who won the 2008 Writers Guild of America award in "Outstanding Longform Original" for their screenplay.</t>
  </si>
  <si>
    <t>-2xtjSOl7hw</t>
  </si>
  <si>
    <t>2011 07 26</t>
  </si>
  <si>
    <t>https://youtu.be/nBX2uPQC5nw</t>
  </si>
  <si>
    <t>Crop Circle —  Dark Skies  (NBC)</t>
  </si>
  <si>
    <t>You probably knew G.D. Spradlin best as Senator Pat Geary from The Godfather, Part II, where he played the corrupt politician blackmailed by Michael Corleone after he wakes up and finds himself drenched in a murdered prostitute's blood.
(From MOVIE SMACKDOWN. Written by Bryce Zabel)
I knew him as Elliot P. Grantham, the Idaho farmer who was Patient Zero, the first official victim of the alien Hive's infestation in the NBC series Dark Skies.
My co-creator Brent Friedman and I knew we'd gotten lucky in casting. Who didn't cringe a little in The Godfather, Part II when Spradlin's Senator Geary treats Michael Corleone with contempt early in the film? You knew it wouldn't go well. We had gotten lucky early on by offering a series lead role to J.T. Walsh to play Frank Bach and he said yes. We tried again with Spradlin, wondering if he would find the part too small or, given the alien angle, too silly. But he said yes, too. We were thrilled. As it turned out, Dark Skies was the last television he ever did and the second to last acting job (he also appeared in the feature film, Dick).
A native Oklahoman, Gervase Duan Spradlin died July 24 at his ranch in San Luis Obispo, Calif. He was 90. Everyone always called him "G.D." We did.
He'd appeared in more than 70 films and television shows. But he wasn't just an actor. He drew upon real-life experience as an attorney, oilman and rancher. We cast him as a farmer, Elliot P. Grantham, who is quietly going mad as the alien parasite grows inside his head.
Besides Senator Geary, the other role that made him famous was playing the general who assigns Martin Sheen to the search mission in Apocalypse Now. Watch that scene again if you get the chance.
Besides Dark Skies, G.D. Spradlin appeared in TV shows like Gomer Pyle, U.S.M.C.; Mannix; It Takes a Thief; Dragnet; and Adam 12. He directed two films, The Only Way Home and Outside In, both released in 1972.
I've just pulled out the clip from Dark Skies where the main character John Loengard (played by Eric Close) first encounters Grantham and is taken out to see his crop circle. And I've included the autopsy scene that follows because, in order to do it, G.D. had to let us make a plaster cast of his face which he did, patiently.
G.D. lived a long life, and he has left some fine moments in film for us to continue to remember him.
***
"DARK SKIES" -- created by Bryce Zabel and Brent V. Friedman -- was the first dramatic treatment ever of a possible connection between the JFK assassination and the UFO cover-up, told through the eyes of Majestic-12 agent John Loengard, his abductee girlfriend Kim Sayers, and their hybrid son created by the alien Hive. 
Join the Dark Skies Resistance @ Facebook
https://www.facebook.com/darkskiesufo
Sadly, we have to point out that the "Dark Skies" title has recently been appropriated by Dimension Films for use on a spooky horror film that they're releasing in 2013. They call their movie "Dark Skies," but true fans will know better. They will know that "Dark Skies" is a classic, original, and definitive expression that does not deserve this confusing treatment.
To set the record straight, the vision for the authentic "Dark Skies" came from Bryce Zabel and Brent V. Friedman who created it for NBC as a primetime network TV series about an alien invasion in the 1996-1997 season. Columbia TV produced twenty hours of film of this "Dark Skies" series. In 2011, Shout Factory! released a critically praised DVD set of "Dark Skies."
Get the Dark Skies Series @ Amazon.com
http://www.amazon.com/Dark-Skies-Declassified-Complete-Series/dp/B00465I156
In short, "Dark Skies" has established itself in the minds of a signficant number of science fiction fans as a gripping piece of conspiracy drama set in the world of UFOs and abductions. It anchored NBC's Saturday night "Thrillogy" concept in the 1996 season premiere and starred Eric Close ("Nashville") and the classic character actor J.T. Walsh. Its main title design won the Emmy award  and its pilot screenplay received a Writers Guild nomination. The Syfy Channel aired it multiple times. Since 2010 there's been a Facebook page where thousands of fans from many different countries push Sony for a revival of the series. In 2012, Sony talked to the creators about this very possibility.
Supporters of the creative rights of writers should ask Dimension Films to let its film stand on its own merits and call it by a different title. "Dark Skies" is taken. 
See the Dark Skies Playlist @ YouTube
http://www.youtube.com/playlist?list=PL5A1058EDE798E4B1&amp;feature=plpp
Please share.
http://www.afterdisclosure.com/dark-skies/</t>
  </si>
  <si>
    <t>nBX2uPQC5nw</t>
  </si>
  <si>
    <t>2011 05 25</t>
  </si>
  <si>
    <t>https://youtu.be/bmyHHiz1wHo</t>
  </si>
  <si>
    <t>IUTBS — I Used to Be Somebody — Trailer %231</t>
  </si>
  <si>
    <t>Life After Fame. That's the premise of IUTBS (or "I Used to Be Somebody"). It's about the cast of a 90s sitcom sensation "Something's Burning," how they became like a family while shooting, and how they've stayed that way after the agents stop calling and waving big money offers at them. The answer to how you'll get by is, of course, with a little help of your friends.
Starring real-life sitcom stars Don Most ("Happy Days"), Chris Knight ("The Brady Bunch"), Nicole Eggert ("Baywatch", "Charles in Charge", Edd Hall ("The Tonight Show with Jay Leno").
IUTBS is a co-production of Natural 9 Entertainment and Stellar Productions. 
If you liked the trailer and want to see the complete presentation, you can go here to do just that:  http://youtu.be/R7nyUJ5pRd4</t>
  </si>
  <si>
    <t>bmyHHiz1wHo</t>
  </si>
  <si>
    <t>2011 05 08</t>
  </si>
  <si>
    <t>https://youtu.be/R7nyUJ5pRd4</t>
  </si>
  <si>
    <t>IUTBS — I Used to Be Somebody — Presentation</t>
  </si>
  <si>
    <t>Life After Fame. That's the premise of IUTBS (or "I Used to Be Somebody"). It's about the cast of a 90s sitcom sensation "Something's Burning," how they became like a family while shooting, and how they've stayed that way after the agents stop calling and waving big money offers at them. The answer to how you'll get by is, of course, with a little help of your friends.
Starring real-life sitcom stars Don Most ("Happy Days"), Chris Knight ("The Brady Bunch"), Nicole Eggert ("Baywatch", "Charles in Charge", Edd Hall ("The Tonight Show with Jay Leno").
IUTBS is a co-production of Natural 9 Entertainment and Stellar Productions. Written by Bryce Zabel &amp; Jackie Zabel (winners of WGA award in 2008). 
You can watch a short four-minute trailer here:  http://youtu.be/bmyHHiz1wHo</t>
  </si>
  <si>
    <t>R7nyUJ5pRd4</t>
  </si>
  <si>
    <t>2011 05 06</t>
  </si>
  <si>
    <t>https://youtu.be/xIVzGhNZcCg</t>
  </si>
  <si>
    <t>Carl Sagan —  Dark Skies  (NBC)</t>
  </si>
  <si>
    <t>In the NBC sci-fi series "Dark Skies," Carl Sagan is portrayed as a young scientist, recruited by the mysterious Majestic-12 group to help understand and defeat the alien Hive. 
This video begins with an interview the real 32-year-old Carl Sagan gave to CBS News back in 1966 for a UFO documentary.The next sequence features clips from the series.
"DARK SKIES" -- created by Bryce Zabel and Brent V. Friedman -- was the first dramatic treatment ever of a possible connection between the JFK assassination and the UFO cover-up, told through the eyes of Majestic-12 agent John Loengard, his abductee girlfriend Kim Sayers, and their hybrid son created by the alien Hive. 
Sadly, we have to point out that the "Dark Skies" title has recently been appropriated by Dimension Films for use on a spooky horror film that they're releasing in 2013. They call their movie "Dark Skies," but true fans will know better. They will know that "Dark Skies" is a classic, original, and definitive expression that does not deserve this confusing treatment.
To set the record straight, the vision for the authentic "Dark Skies" came from Bryce Zabel and Brent V. Friedman who created it for NBC as a primetime network TV series about an alien invasion in the 1996-1997 season. Columbia TV produced twenty hours of film of this "Dark Skies" series. In 2011, Shout Factory! released a critically praised DVD set of "Dark Skies."
Get the Dark Skies Series @ Amazon.com
http://www.amazon.com/Dark-Skies-Declassified-Complete-Series/dp/B00465I156
In short, "Dark Skies" has established itself in the minds of a signficant number of science fiction fans as a gripping piece of conspiracy drama set in the world of UFOs and abductions. It anchored NBC's Saturday night "Thrillogy" concept in the 1996 season premiere and starred Eric Close ("Nashville") and the classic character actor J.T. Walsh. Its main title design won the Emmy award  and its pilot screenplay received a Writers Guild nomination. The Syfy Channel aired it multiple times. Since 2010 there's been a Facebook page where thousands of fans from many different countries push Sony for a revival of the series. In 2012, Sony talked to the creators about this very possibility.
Supporters of the creative rights of writers should ask Dimension Films to let its film stand on its own merits and call it by a different title. "Dark Skies" is taken. 
See the Dark Skies Playlist @ YouTube
http://www.youtube.com/playlist?list=PL5A1058EDE798E4B1&amp;feature=plpp
Please share.
***
About this Episode...
The clips come from the 19th and 20th hours of the NBC "Dark Skies" series and aired in May 1997. 
The music underscore at the beginning and at the end is by "Dark Skies" series composer Michael Hoenig.
The new book -- A.D. After Disclosure -- contains a discussion about the possibility of Sagan being recruited into the cover-up and asked to become its debunker in the spirt of Donald Menzel and, later, Philip Klass. 
http://www.afterdisclosure.com/dark-skies/</t>
  </si>
  <si>
    <t>xIVzGhNZcCg</t>
  </si>
  <si>
    <t>2011 05 04</t>
  </si>
  <si>
    <t>https://youtu.be/pvZpkh7sEdw</t>
  </si>
  <si>
    <t xml:space="preserve">Lois Interviews Superman — Lois &amp; Clark —  Strange Visitor </t>
  </si>
  <si>
    <t>This is a promotional clip only.  Please buy the full DVD set and experience all the seasons of "Lois &amp; Clark: The New Adventures of Superman."
This was a classic scene in the original "Superman: The Movie" (remember the pink panties?) that was done with its own style in "Lois &amp; Clark: The New Adventures of Superman." It comes at the very last scene in the first episode after the pilot, "Strange Visitor (From Another Planet)" that was written by Bryce Zabel and directed by Randall Zisk. The series was developed for television by Deborah Joy LeVine.</t>
  </si>
  <si>
    <t>pvZpkh7sEdw</t>
  </si>
  <si>
    <t>2011 04 21</t>
  </si>
  <si>
    <t>https://youtu.be/BqdCisakY8k</t>
  </si>
  <si>
    <t>Summer of Love —  Dark Skies  (NBC)</t>
  </si>
  <si>
    <t>Ralph Malph as acid guru Timothy Leary: it really has to be seen to be believed. In the last episode produced of the NBC/Sony sci-fi series "Dark Skies," Most -- a friend of series creator Bryce Zabel -- was tapped to play Leary during the Summer of Love in the psychedelic San Francisco.
"DARK SKIES" -- created by Bryce Zabel and Brent V. Friedman -- was the first dramatic treatment ever of a possible connection between the JFK assassination and the UFO cover-up, told through the eyes of Majestic-12 agent John Loengard, his abductee girlfriend Kim Sayers, and their hybrid son created by the alien Hive. 
Join the Dark Skies Resistance @ Facebook
https://www.facebook.com/darkskiesufo
Sadly, we have to point out that the "Dark Skies" title has recently been appropriated by Dimension Films for use on a spooky horror film that they're releasing in 2013. They call their movie "Dark Skies," but true fans will know better. They will know that "Dark Skies" is a classic, original, and definitive expression that does not deserve this confusing treatment.
To set the record straight, the vision for the authentic "Dark Skies" came from Bryce Zabel and Brent V. Friedman who created it for NBC as a primetime network TV series about an alien invasion in the 1996-1997 season. Columbia TV produced twenty hours of film of this "Dark Skies" series. In 2011, Shout Factory! released a critically praised DVD set of "Dark Skies."
Get the Dark Skies Series @ Amazon.com
http://www.amazon.com/Dark-Skies-Declassified-Complete-Series/dp/B00465I156
In short, "Dark Skies" has established itself in the minds of a signficant number of science fiction fans as a gripping piece of conspiracy drama set in the world of UFOs and abductions. It anchored NBC's Saturday night "Thrillogy" concept in the 1996 season premiere and starred Eric Close ("Nashville") and the classic character actor J.T. Walsh. Its main title design won the Emmy award  and its pilot screenplay received a Writers Guild nomination. The Syfy Channel aired it multiple times. Since 2010 there's been a Facebook page where thousands of fans from many different countries push Sony for a revival of the series. In 2012, Sony talked to the creators about this very possibility.
Supporters of the creative rights of writers should ask Dimension Films to let its film stand on its own merits and call it by a different title. "Dark Skies" is taken. 
See the Dark Skies Playlist @ YouTube
http://www.youtube.com/playlist?list=PL5A1058EDE798E4B1&amp;feature=plpp
Please share.
***
About This Episode...
"Bloodlines" was scripted by the series creators Bryce Zabel &amp; Brent V. Friedman and is the last episode in the 20-hour "Dark Skies" primetime run, airing in May 1997. It features Loengard on the trail of his hybrid son, being held on the Hive mothership. Appearances by Carl Sagan, Charles Manson, Ronald Reagan and Timothy Leary.</t>
  </si>
  <si>
    <t>BqdCisakY8k</t>
  </si>
  <si>
    <t>2011 04 19</t>
  </si>
  <si>
    <t>https://youtu.be/At5CaQdjKhk</t>
  </si>
  <si>
    <t>What Presidential Disclosure Might Sound Like in a Normal World</t>
  </si>
  <si>
    <t>It's beginning to look more and more like the UFO secrecy we've been living with for over six decades is beginning to fail. When it comes time to level with the people of the world, there are many ways it might happen. One of them is this fantasy presidential disclosure. From the new book "A.D. After Disclosure: The People's Guide to Life After Contact" by Richard M. Dolan and Bryce Zabel.</t>
  </si>
  <si>
    <t>At5CaQdjKhk</t>
  </si>
  <si>
    <t>2011 03 30</t>
  </si>
  <si>
    <t>https://youtu.be/tHDLOSTUuQg</t>
  </si>
  <si>
    <t>Nicholson Talks UFOs on Easy Rider - Need to Know</t>
  </si>
  <si>
    <t>Most people have forgotten how Jack Nicholson explains the UFO cover-up to Peter Fonda and Dennis Hopper in "Easy Rider." It's a classic, slipped into the film, and made acceptable to the powers-that-be by the fact that all three characters are getting stoned during the conversation. Message: Only stoners see UFOs and take them seriously. But, of course, we know differently now, don't we?
https://www.NeedToKnow.today
https://www.TrailoftheSaucers.com
On Twitter: @HollywoodUFOs @coulthart_zabel @brycezabel</t>
  </si>
  <si>
    <t>tHDLOSTUuQg</t>
  </si>
  <si>
    <t>2011 01 28</t>
  </si>
  <si>
    <t>https://youtu.be/g5aGYUy7pSU</t>
  </si>
  <si>
    <t>The UFO Cover-up in 10 Minutes</t>
  </si>
  <si>
    <t>Richard Dolan explains some of the high points of the on-going UFO cover-up. Edited by his co-author of "A.D. After Disclosure," Bryce Zabel</t>
  </si>
  <si>
    <t>g5aGYUy7pSU</t>
  </si>
  <si>
    <t>2011 01 12</t>
  </si>
  <si>
    <t>https://youtu.be/51EoHKvE0Mg</t>
  </si>
  <si>
    <t>Art Bell as Majestic-12 Board Member —  Dark Skies  (NBC)</t>
  </si>
  <si>
    <t>Coast-to-Coast AM's Art Bell was cast as a member of the Majestic-12 Board of Directors in the "We Shall Overcome" episode of the primetime NBC/Sony TV series "Dark Skies." Bell played William S. Paley, the famous CBS network president. This clip also features the excellent Don Moss playing Hubert Humphrey.
"DARK SKIES" -- created by Bryce Zabel and Brent V. Friedman -- was the first dramatic treatment ever of a possible connection between the JFK assassination and the UFO cover-up, told through the eyes of Majestic-12 agent John Loengard, his abductee girlfriend Kim Sayers, and their hybrid son created by the alien Hive. 
Join the Dark Skies Resistance @ Facebook
https://www.facebook.com/darkskiesufo
Columbia TV produced twenty hours of film of this "Dark Skies" series. In 2011, Shout Factory! released a critically praised DVD set of "Dark Skies."
Get the Dark Skies Series @ Amazon.com
http://www.amazon.com/Dark-Skies-Declassified-Complete-Series/dp/B00465I156
"Dark Skies" has established itself in the minds of a signficant number of science fiction fans as a gripping piece of conspiracy drama set in the world of UFOs and abductions. It anchored NBC's Saturday night "Thrillogy" concept in the 1996 season premiere and starred Eric Close ("Nashville") and the classic character actor J.T. Walsh. Its main title design won the Emmy award  and its pilot screenplay received a Writers Guild nomination. The Syfy Channel aired it multiple times. Since 2010 there's been a Facebook page where thousands of fans from many different countries push Sony for a revival of the series. In 2012, Sony talked to the creators about this very possibility.
See the Dark Skies Playlist @ YouTube
http://www.youtube.com/playlist?list=PL5A1058EDE798E4B1&amp;feature=plpp
Please share.
***
About This Episode...
"We Shall Overcome" was scripted by the series creators Bryce Zabel &amp; Brent V. Friedman. It features Loengard and Sayers being in the deep South during the time of the death of four Civil Rights workers in Mississippi in 1964.</t>
  </si>
  <si>
    <t>51EoHKvE0Mg</t>
  </si>
  <si>
    <t>2011 01 06</t>
  </si>
  <si>
    <t>https://youtu.be/QJWkihWh8YQ</t>
  </si>
  <si>
    <t>The Lost Honeymoon of Betty and Barney Hill —  Dark Skies  (NBC)</t>
  </si>
  <si>
    <t>Betty and Barney Hill were abducted by something unexplained on September 19, 1961 -- over fifty years ago. Their case is considered the first alien encounter case to include forced abduction, missing time and receive national attention.
It has compelled me since I first heard of it until present day.
My name is Bryce Zabel and I'm the co-creator and writer/producer of "Dark Skies" — the NBC sci-fi drama series that this clip represents from the pilot written with my partner Brent V. Friedman. That pilot script was filmed and produced in 1995 and aired in 1996.
I'm currently getting a second, expanded opportunity to write an original film exploration of their case, inspired by the book "Captured" by Kathleen Marden and Stanton Friedman.  The news broke in the trades in October 2015. 
*****
"DARK SKIES" was the first dramatic treatment ever of a possible connection between the JFK assassination and the UFO cover-up, told through the eyes of Majestic-12 agent John Loengard, his abductee girlfriend Kim Sayers, and their hybrid son created by the alien Hive. 
Bryce Zabel and Brent V. Friedman created the series for NBC as a primetime network TV series about an alien invasion in the 1996-1997 season. Columbia TV produced twenty hours of film of this "Dark Skies" series. In 2011, Shout Factory! released a critically praised DVD set of "Dark Skies."
Get the Dark Skies Series @ Amazon.com
http://www.amazon.com/Dark-Skies-Declassified-Complete-Series/dp/B00465I156
In short, "Dark Skies" has established itself in the minds of a signficant number of science fiction fans as a gripping piece of conspiracy drama set in the world of UFOs and abductions. It anchored NBC's Saturday night "Thrillogy" concept in the 1996 season premiere and starred Eric Close ("Nashville") and the classic character actor J.T. Walsh. Its main title design won the Emmy award  and its pilot screenplay received a Writers Guild nomination. The Syfy Channel aired it multiple times. Since 2010 there's been a Facebook page where thousands of fans from many different countries push Sony for a revival of the series. In 2012, Sony talked to the creators about this very possibility.
See the Dark Skies Playlist @ YouTube
http://www.youtube.com/playlist?list=PL5A1058EDE798E4B1&amp;feature=plpp
Please share.
***
About this Episode...
In this scene, John Loengard goes to visit Betty and Barney Hill at their home in New Hampshire in the fall of 1961, only a few months after their abduction event.  The meeting happens early in the two-hour "Dark Skies" pilot, "The Awakening." The words that Betty and Barney use to describe the event comes from their actual testimony.</t>
  </si>
  <si>
    <t>QJWkihWh8YQ</t>
  </si>
  <si>
    <t>2011 01 05</t>
  </si>
  <si>
    <t>https://youtu.be/TKOv9yexS1Y</t>
  </si>
  <si>
    <t>Dark Skies — The Emmy Winning Main Titles</t>
  </si>
  <si>
    <t>These main titles won the Emmy award for Outstanding Main Title Design.
"DARK SKIES" -- the NBC/Sony primetime television series created by Bryce Zabel and Brent V. Friedman -- was the first dramatic treatment ever of a possible connection between the JFK assassination and the UFO cover-up, told through the eyes of Majestic-12 agent John Loengard, his abductee girlfriend Kim Sayers, and their hybrid son created by the alien Hive. 
"Dark Skies" was created by Bryce Zabel and Brent V. Friedman who wrote and produced it for NBC as a primetime network TV series about an alien invasion in the 1996-1997 season. Columbia TV produced twenty hours of film of this "Dark Skies" series. In 2011, Shout Factory! released a critically praised DVD set of "Dark Skies."
Get the Dark Skies Series @ Amazon.com
http://www.amazon.com/Dark-Skies-Declassified-Complete-Series/dp/B00465I156
In short, "Dark Skies" has established itself in the minds of a signficant number of science fiction fans as a gripping piece of conspiracy drama set in the world of UFOs and abductions. It anchored NBC's Saturday night "Thrillogy" concept in the 1996 season premiere and starred Eric Close ("Nashville") and the classic character actor J.T. Walsh. Its main title design won the Emmy award  and its pilot screenplay received a Writers Guild nomination. The Syfy Channel aired it multiple times. 
See the Dark Skies Playlist @ YouTube
http://www.youtube.com/playlist?list=PL5A1058EDE798E4B1&amp;feature=plpp
Sadly, we have to point out that the "Dark Skies" title was unfairly appropriated by Dimension Films for use on a spooky horror film in 2013. They called their movie "Dark Skies," but true fans know better.
Please share.</t>
  </si>
  <si>
    <t>TKOv9yexS1Y</t>
  </si>
  <si>
    <t>https://youtu.be/B6qBzHYzzag</t>
  </si>
  <si>
    <t>U2 Chase into Russia —  Dark Skies  (NBC)</t>
  </si>
  <si>
    <t>It's like Directing 101. After the pilot for "Dark Skies" had been shot and edited (in a version that aired internationally), the studio requested significant re-shoots to remove the "Men-in-Black" Majestic-12 agents in order to protect its "MIB" franchise. That version ultimately aired in the United States. 
The revised version swaps pilot composer Mark Snow for series composer Michael Hoenig, uses different effects shots, has a modified script and other actors. Both versions were directed by Tobe Hooper and written by Bryce Zabel and Brent V. Friedman.
Here is the opening scene to the pilot, as originally shot, and as it ultimately aired.
***
"DARK SKIES" -- created by Bryce Zabel and Brent V. Friedman -- was the first dramatic treatment ever of a possible connection between the JFK assassination and the UFO cover-up, told through the eyes of Majestic-12 agent John Loengard, his abductee girlfriend Kim Sayers, and their hybrid son created by the alien Hive. 
Join the Dark Skies Resistance @ Facebook
https://www.facebook.com/darkskiesufo
Sadly, we have to point out that the "Dark Skies" title has recently been appropriated by Dimension Films for use on a spooky horror film that they're releasing in 2013. They call their movie "Dark Skies," but true fans will know better. They will know that "Dark Skies" is a classic, original, and definitive expression that does not deserve this confusing treatment.
To set the record straight, the vision for the authentic "Dark Skies" came from Bryce Zabel and Brent V. Friedman who created it for NBC as a primetime network TV series about an alien invasion in the 1996-1997 season. Columbia TV produced twenty hours of film of this "Dark Skies" series. In 2011, Shout Factory! released a critically praised DVD set of "Dark Skies."
Get the Dark Skies Series @ Amazon.com
http://www.amazon.com/Dark-Skies-Declassified-Complete-Series/dp/B00465I156
In short, "Dark Skies" has established itself in the minds of a signficant number of science fiction fans as a gripping piece of conspiracy drama set in the world of UFOs and abductions. It anchored NBC's Saturday night "Thrillogy" concept in the 1996 season premiere and starred Eric Close ("Nashville") and the classic character actor J.T. Walsh. Its main title design won the Emmy award  and its pilot screenplay received a Writers Guild nomination. The Syfy Channel aired it multiple times. Since 2010 there's been a Facebook page where thousands of fans from many different countries push Sony for a revival of the series. In 2012, Sony talked to the creators about this very possibility.
Supporters of the creative rights of writers should ask Dimension Films to let its film stand on its own merits and call it by a different title. "Dark Skies" is taken. 
See the Dark Skies Playlist @ YouTube
http://www.youtube.com/playlist?list=PL5A1058EDE798E4B1&amp;feature=plpp
Please share.
http://www.afterdisclosure.com/dark-skies/</t>
  </si>
  <si>
    <t>B6qBzHYzzag</t>
  </si>
  <si>
    <t>2010 11 07</t>
  </si>
  <si>
    <t>https://youtu.be/kBTQHInmOCU</t>
  </si>
  <si>
    <t>The UFO Coverup Can't Last Forever</t>
  </si>
  <si>
    <t>See for yourself:  http://www.AfterDisclosure.com
"A.D. After Disclosure: When the Government Finally Reveals the Truth About Alien Contact" is a new book about what happens after the powers-that-be acknowledge ET/UFO reality. Written by Richard Dolan and Bryce Zabel, it is a work of speculative non-fiction, published by Career Press.</t>
  </si>
  <si>
    <t>kBTQHInmOCU</t>
  </si>
  <si>
    <t>2010 11 04</t>
  </si>
  <si>
    <t>https://youtu.be/GDPzKJk6lcY</t>
  </si>
  <si>
    <t>You Know We Are Not Alone</t>
  </si>
  <si>
    <t>A.D. After Disclosure: When the Government Finally Reveals the Truth About Alien Contact is a new book about what happens after the powers-that-be acknowledge ET/UFO reality. Written by Richard Dolan and Bryce Zabel, it is a work of speculative non-fiction, published in a new revised edition by Career Press - New Page Books. The trailer is set to the tune of "Need-to-Know: The UFO Disclosure Song" by Cherish Alexander.
#NeedtoKnow</t>
  </si>
  <si>
    <t>GDPzKJk6lcY</t>
  </si>
  <si>
    <t>2010 08 13</t>
  </si>
  <si>
    <t>https://youtu.be/eMEAFlxyXy4</t>
  </si>
  <si>
    <t>Dark Skies — NBC's  Promo Blitz</t>
  </si>
  <si>
    <t>These NBC promos, originally aired in early September 1996 helped set the tone for how the public perceived the now cult-hit "Dark Skies" TV series. They were part of an aggressive network campaign to push the show since it was the anchor-series for the Saturday Night Thrillogy concept the network was launching.
"DARK SKIES" -- created by Bryce Zabel and Brent V. Friedman -- was the first dramatic treatment ever of a possible connection between the JFK assassination and the UFO cover-up, told through the eyes of Majestic-12 agent John Loengard, his abductee girlfriend Kim Sayers, and their hybrid son created by the alien Hive. 
Join the Dark Skies Resistance @ Facebook
https://www.facebook.com/darkskiesufo
Sadly, we have to point out that the "Dark Skies" title has recently been appropriated by Dimension Films for use on a spooky horror film that they're releasing in 2013. They call their movie "Dark Skies," but true fans will know better. They will know that "Dark Skies" is a classic, original, and definitive expression that does not deserve this confusing treatment.
To set the record straight, the vision for the authentic "Dark Skies" came from Bryce Zabel and Brent V. Friedman who created it for NBC as a primetime network TV series about an alien invasion in the 1996-1997 season. Columbia TV produced twenty hours of film of this "Dark Skies" series. In 2011, Shout Factory! released a critically praised DVD set of "Dark Skies."
Get the Dark Skies Series @ Amazon.com
http://www.amazon.com/Dark-Skies-Declassified-Complete-Series/dp/B00465I156
In short, "Dark Skies" has established itself in the minds of a signficant number of science fiction fans as a gripping piece of conspiracy drama set in the world of UFOs and abductions. It anchored NBC's Saturday night "Thrillogy" concept in the 1996 season premiere and starred Eric Close ("Nashville") and the classic character actor J.T. Walsh. Its main title design won the Emmy award  and its pilot screenplay received a Writers Guild nomination. The Syfy Channel aired it multiple times. Since 2010 there's been a Facebook page where thousands of fans from many different countries push Sony for a revival of the series. In 2012, Sony talked to the creators about this very possibility.
Supporters of the creative rights of writers should ask Dimension Films to let its film stand on its own merits and call it by a different title. "Dark Skies" is taken. 
See the Dark Skies Playlist @ YouTube
http://www.youtube.com/playlist?list=PL5A1058EDE798E4B1&amp;feature=plpp
Please share.</t>
  </si>
  <si>
    <t>eMEAFlxyXy4</t>
  </si>
  <si>
    <t>2010 08 12</t>
  </si>
  <si>
    <t>https://youtu.be/50AQN_UucjU</t>
  </si>
  <si>
    <t>Dark Skies — Main Titles — Three Versions</t>
  </si>
  <si>
    <t>Here are three versions of the main title sequence to the Emmy-winning NBC series, "Dark Skies," created by Bryce Zabel and Brent V. Friedman. The sequence was designed by Mike Jones who won the Emmy in his category for his outstanding work.
While all 20 hours of this cutting-edge drama that takes place in the 1960s will change your worldview, the Main Title Sequence won the Emmy award in 1997. 
The composer of the music throughout this video is the incredible (and Emmy nominated) Michael Hoenig. The title design Emmy was won by Mike Jones.
***
"DARK SKIES" -- created by Bryce Zabel and Brent V. Friedman -- was the first dramatic treatment ever of a possible connection between the JFK assassination and the UFO cover-up, told through the eyes of Majestic-12 agent John Loengard, his abductee girlfriend Kim Sayers, and their hybrid son created by the alien Hive. 
Join the Dark Skies Resistance @ Facebook
https://www.facebook.com/darkskiesufo
Sadly, we have to point out that the "Dark Skies" title has recently been appropriated by Dimension Films for use on a spooky horror film that they're releasing in 2013. They call their movie "Dark Skies," but true fans will know better. They will know that "Dark Skies" is a classic, original, and definitive expression that does not deserve this confusing treatment.
To set the record straight, the vision for the authentic "Dark Skies" came from Bryce Zabel and Brent V. Friedman who created it for NBC as a primetime network TV series about an alien invasion in the 1996-1997 season. Columbia TV produced twenty hours of film of this "Dark Skies" series. In 2011, Shout Factory! released a critically praised DVD set of "Dark Skies."
Get the Dark Skies Series @ Amazon.com
http://www.amazon.com/Dark-Skies-Declassified-Complete-Series/dp/B00465I156
In short, "Dark Skies" has established itself in the minds of a signficant number of science fiction fans as a gripping piece of conspiracy drama set in the world of UFOs and abductions. It anchored NBC's Saturday night "Thrillogy" concept in the 1996 season premiere and starred Eric Close ("Nashville") and the classic character actor J.T. Walsh. Its main title design won the Emmy award  and its pilot screenplay received a Writers Guild nomination. The Syfy Channel aired it multiple times. Since 2010 there's been a Facebook page where thousands of fans from many different countries push Sony for a revival of the series. In 2012, Sony talked to the creators about this very possibility.
Supporters of the creative rights of writers should ask Dimension Films to let its film stand on its own merits and call it by a different title. "Dark Skies" is taken. 
See the Dark Skies Playlist @ YouTube
http://www.youtube.com/playlist?list=PL5A1058EDE798E4B1&amp;feature=plpp
Please share.
http://www.afterdisclosure.com/dark-skies/</t>
  </si>
  <si>
    <t>50AQN_UucjU</t>
  </si>
  <si>
    <t>2010 06 26</t>
  </si>
  <si>
    <t>https://youtu.be/zRGkCh0dzq8</t>
  </si>
  <si>
    <t>Need-to-Know</t>
  </si>
  <si>
    <t>What will happen after they finally tell us the truth about UFOs? Will it lead to panic in the streets or a new age of enlightenment? UFO historian Richard Dolan ("UFOs and the National Security State") and TV creator Bryce Zabel ("Dark Skies") team up to co-author a new book, A.D. AFTER DISCLOSURE, to be published by Keyhole Publishing on September 23, 2010.
#NeedtoKnow</t>
  </si>
  <si>
    <t>zRGkCh0dzq8</t>
  </si>
  <si>
    <t>2010 06 08</t>
  </si>
  <si>
    <t>https://youtu.be/d40sMYu9AHw</t>
  </si>
  <si>
    <t>Life After Contact</t>
  </si>
  <si>
    <t>d40sMYu9AHw</t>
  </si>
  <si>
    <t>2010 05 19</t>
  </si>
  <si>
    <t>https://youtu.be/tsfRwjQ-Gn0</t>
  </si>
  <si>
    <t xml:space="preserve">Tonight Show — What if Jay Leno was Cloned in the 1990s </t>
  </si>
  <si>
    <t>Back when "The Jay Leno Show" was being launched before the huge mess with Conan O'Brien and Jay Leno over who should be on "The Tonight Show," we made this video. Here's what we said at the time:
*****
Now the truth can be told! Jay Leno was cloned by the network years ago as an insurance policy to protect its comedy investment. 
It stars Don Most as "Doc" and Jonathan Zabel as "Junior." Zabel portrayed Young Jay or Jay's Son on nearly a dozen episodes of "The Tonight Show with Jay Leno." Most, of course, has fans worldwide for his portrayal of Ralph on the sitcom, "Happy Days."
This video -- "The Adventures of Jay Clone" -- is directed by Kareem Dimashkie. Like Jonathan Zabel, he (and most of the crew) are recent graduates or current students at the USC School of Cinematic Arts (although the project was done without school assistance). 
The log-line is:
~ NBC cloned Jay Leno as an insurance policy and now his young copy -- who's never had a date, driven a car or gone Jaywalking -- escapes to discover the world and become a real comedian.
"The Adventures of Jay Clone" is a continuing story unfolding in short episodes where Junior discovers LA and lives out his genetic predisposition to comedy!</t>
  </si>
  <si>
    <t>tsfRwjQ-Gn0</t>
  </si>
  <si>
    <t>2010 05 16</t>
  </si>
  <si>
    <t>https://youtu.be/RMyMcIVmbgw</t>
  </si>
  <si>
    <t>Need-to-Know (Visible Lyrics)</t>
  </si>
  <si>
    <t>The battle for UFO disclosure has been a political movement without a song for too long. To bring people together and create change, we believe we need a musical anthem that gives voice to our feelings.
That's why we wrote and produced "NEED-TO-KNOW: The UFO Disclosure Song." We want you to hear it, then hopefully turn your friends on to it. If enough of us start talking to others about what it means, we may just change the world.
Like the song says, we're ready to be told and, yes, we do need-to-know. 
There's a site home page -- http://www.ufodisclosuresong.com -- where you can learn more about the song and get more information on the need to end UFO secrecy and begin the disclosure process. There are pages where you can read the lyrics, find places to learn more about the subject, and find links to the work of others involved in disclosure issues.
If you like this song and would like to get a high 256 kbps quality version of it, it is now available on iTunes. If searching iTunes doesn't work for you, the site has links that go straight to the iTunes page you need.
Thanks for paying value to this important issue. Watch the skies!
Get the song on iTUNES
http://itunes.apple.com/us/album/need-to-know-the-ufo-disclosure/id367460222
A.D. AFTER DISCLOSURE - The People's Guide to Life After Contact - New book out on September 23 - Written by Richard Dolan &amp; Bryce Zabel
http://www.afterdisclosure.com
Join our FACEBOOK Group!
http://www.facebook.com/pages/Need-to-Know-The-UFO-Disclosure-Song/117945701557285
NEED-TO-KNOW: The UFO Disclosure Song
Credits
Executive Producer: Bryce Zabel
Produced by Damian Valentine
Music: Cherish Alexander, Damian Valentine
Lyrics: Bryce Zabel, Jackie Zabel
Lead Vocal: Cherish Alexander
© Stellar Productions / Violently Peaceful Music (BMI)
NEED-TO-KNOW: THE UFO DISCLOSURE SONG
Lyrics
I'm ready to be told
Time for secrets to unfold
It's our time to come of age
Time for truth to turn the page
Wanna be inside the dark
Live within a question mark
Be a friend or foe
Tell me now
Need to know
You say we must wait our turn
You say too much to learn
You say cover-up is fine
It's your plan, not mine
I'm ready to be told
Time for secrets to unfold
It's our time to come of age
Time for truth to turn the page
Wanna be inside the dark
Live within a question mark
Be a friend or foe
Tell me now
Need to know
Need to know
You say it will blow my mind
You say it will change Mankind
You say things'll fall apart
No more fear, that's from my heart
I'm ready to be told
Time for secrets to unfold
It's our time to come of age
Time for truth to turn the page
Wanna be inside the dark
Live within a question mark
Be a friend or foe
Tell me now
We need to know
Need to know
Need to know
I'm ready to be told
Time for secrets to unfold
It's our time to come of age
Time for truth to turn the page
Wanna be inside the dark
Live within a question mark
Be a friend or foe
Tell me now
We need to know
Need to know
Need to know
Can we see the future, disclose the past?
Need to know
Can we live together with shades of gray?
Need to know
Look all around, Are we alone?
We need to know
We say, Now is the time
We say, This is the plan
We say, we need to know
***
Get the song on iTUNES
http://itunes.apple.com/us/album/need-to-know-the-ufo-disclosure/id367460222
#NeedtoKnow</t>
  </si>
  <si>
    <t>RMyMcIVmbgw</t>
  </si>
  <si>
    <t>2010 05 13</t>
  </si>
  <si>
    <t>https://youtu.be/vZ5Fkyb946o</t>
  </si>
  <si>
    <t>Need-to-Know — The UFO Disclosure Song</t>
  </si>
  <si>
    <t>The battle for UFO disclosure has been a political movement without a song for too long. To bring people together and create change, we believe we need a musical anthem that gives voice to our feelings.
That's why we wrote and produced "NEED-TO-KNOW: The UFO Disclosure Song." We want you to hear it, then hopefully turn your friends on to it. If enough of us start talking to others about what it means, we may just change the world.
Like the song says, we're ready to be told and, yes, we do need-to-know. 
There's a site home page -- http://www.ufodisclosuresong.com -- where you can learn more about the song and get more information on the need to end UFO secrecy and begin the disclosure process. There are pages where you can read the lyrics, find places to learn more about the subject, and find links to the work of others involved in disclosure issues.
If you like this song and would like to get a high 256 kbps quality version of it, it is now available on iTunes. If searching iTunes doesn't work for you, the site has links that go straight to the iTunes page you need.
Thanks for paying value to this important issue. Watch the skies!
Get the song on iTUNES
http://itunes.apple.com/us/album/need-to-know-the-ufo-disclosure/id367460222
A.D. AFTER DISCLOSURE - The People's Guide to Life After Contact - New book out on September 23 - Written by Richard Dolan &amp; Bryce Zabel
http://www.afterdisclosure.com
Join our FACEBOOK Group!
http://www.facebook.com/pages/Need-to-Know-The-UFO-Disclosure-Song/117945701557285
NEED-TO-KNOW: The UFO Disclosure Song
Credits
Executive Producer:  Bryce Zabel
Produced by Damian Valentine
Music: Cherish Alexander, Damian Valentine
Lyrics: Bryce Zabel, Jackie Zabel
Lead Vocal: Cherish Alexander
© Stellar Productions / Violently Peaceful Music (BMI)
NEED-TO-KNOW: THE UFO DISCLOSURE SONG
Lyrics
I'm ready to be told
Time for secrets to unfold
It's our time to come of age
Time for truth to turn the page
Wanna be inside the dark
Live within a question mark
Be a friend or foe
Tell me now
Need to know
You say we must wait our turn
You say too much to learn
You say cover-up is fine
It's your plan, not mine
I'm ready to be told
Time for secrets to unfold
It's our time to come of age
Time for truth to turn the page
Wanna be inside the dark
Live within a question mark
Be a friend or foe
Tell me now
Need to know
Need to know
You say it will blow my mind
You say it will change Mankind
You say things'll fall apart
No more fear, that's from my heart
I'm ready to be told
Time for secrets to unfold
It's our time to come of age
Time for truth to turn the page
Wanna be inside the dark
Live within a question mark
Be a friend or foe
Tell me now
We need to know
Need to know
Need to know
I'm ready to be told
Time for secrets to unfold
It's our time to come of age
Time for truth to turn the page
Wanna be inside the dark
Live within a question mark
Be a friend or foe
Tell me now
We need to know
Need to know
Need to know
Can we see the future, disclose the past?
Need to know
Can we live together with shades of gray?
Need to know
Look all around, Are we alone?
We need to know
We say, Now is the time
We say, This is the plan
We say, we need to know
***
Get the song on iTUNES
http://itunes.apple.com/us/album/need-to-know-the-ufo-disclosure/id367460222
#NeedtoKnow</t>
  </si>
  <si>
    <t>vZ5Fkyb946o</t>
  </si>
  <si>
    <t>2010 05 08</t>
  </si>
  <si>
    <t>https://youtu.be/BB0037mOY9Q</t>
  </si>
  <si>
    <t>Let's Do It — Music Video</t>
  </si>
  <si>
    <t>Go Ducks!  LET'S DO IT!
While everyone knows about the Oregon Ducks and their winning football teams, it would probably surprise a lot of people to know that the University of Oregon is where the first student film ever was made. True story.
In 1929, Cecil B. DeMille dispatched his cinematographer to a college campus in the hinterlands of the great Northwest to film ED'S COED. 
Our film, LET'S DO IT, is the behind-the-scenes comedy about the making of that first student film. It's a true story...
This video was used as a crowd warm-up at the staged reading of the screenplay May 9, 2010 at the closing night event of the Cinema Pacific Film Festival.
The modern song (Lets Do It: The MATTER Mix) that is used in counter-point to the period scenes comes from supremely talented L.A. artists Matt (MATTER) Seigel, a well known producer, composer, and turntablist and Christian Tincher, an astounding keyboardist, composer, and song-writer.  They are collectively known as Infamous Fight Scene and both are members of the band MUDluscious.  This remix was created specifically for the producers: give a listen, it's very special.</t>
  </si>
  <si>
    <t>BB0037mOY9Q</t>
  </si>
</sst>
</file>

<file path=xl/styles.xml><?xml version="1.0" encoding="utf-8"?>
<styleSheet xmlns="http://schemas.openxmlformats.org/spreadsheetml/2006/main">
  <numFmts count="4">
    <numFmt numFmtId="43" formatCode="_-* #,##0.00_-;\-* #,##0.00_-;_-* &quot;-&quot;??_-;_-@_-"/>
    <numFmt numFmtId="41" formatCode="_-* #,##0_-;\-* #,##0_-;_-* &quot;-&quot;_-;_-@_-"/>
    <numFmt numFmtId="42" formatCode="_-&quot;£&quot;* #,##0_-;\-&quot;£&quot;* #,##0_-;_-&quot;£&quot;* &quot;-&quot;_-;_-@_-"/>
    <numFmt numFmtId="44" formatCode="_-&quot;£&quot;* #,##0.00_-;\-&quot;£&quot;* #,##0.00_-;_-&quot;£&quot;* &quot;-&quot;??_-;_-@_-"/>
  </numFmts>
  <fonts count="23">
    <font>
      <sz val="11"/>
      <color theme="1"/>
      <name val="Calibri"/>
      <charset val="134"/>
      <scheme val="minor"/>
    </font>
    <font>
      <u/>
      <sz val="11"/>
      <color rgb="FF0000FF"/>
      <name val="Arial"/>
      <charset val="134"/>
    </font>
    <font>
      <b/>
      <sz val="11"/>
      <color theme="1"/>
      <name val="Calibri"/>
      <charset val="134"/>
      <scheme val="minor"/>
    </font>
    <font>
      <u/>
      <sz val="11"/>
      <color theme="10"/>
      <name val="Calibri"/>
      <charset val="134"/>
    </font>
    <font>
      <u/>
      <sz val="11"/>
      <color rgb="FF800080"/>
      <name val="Arial"/>
      <charset val="134"/>
    </font>
    <font>
      <sz val="11"/>
      <color theme="1"/>
      <name val="Calibri"/>
      <charset val="0"/>
      <scheme val="minor"/>
    </font>
    <font>
      <sz val="11"/>
      <color rgb="FF9C0006"/>
      <name val="Calibri"/>
      <charset val="0"/>
      <scheme val="minor"/>
    </font>
    <font>
      <sz val="11"/>
      <color theme="0"/>
      <name val="Calibri"/>
      <charset val="0"/>
      <scheme val="minor"/>
    </font>
    <font>
      <u/>
      <sz val="11"/>
      <color rgb="FF800080"/>
      <name val="Calibri"/>
      <charset val="0"/>
      <scheme val="minor"/>
    </font>
    <font>
      <b/>
      <sz val="11"/>
      <color rgb="FF3F3F3F"/>
      <name val="Calibri"/>
      <charset val="0"/>
      <scheme val="minor"/>
    </font>
    <font>
      <b/>
      <sz val="11"/>
      <color rgb="FFFFFFFF"/>
      <name val="Calibri"/>
      <charset val="0"/>
      <scheme val="minor"/>
    </font>
    <font>
      <b/>
      <sz val="13"/>
      <color theme="3"/>
      <name val="Calibri"/>
      <charset val="134"/>
      <scheme val="minor"/>
    </font>
    <font>
      <i/>
      <sz val="11"/>
      <color rgb="FF7F7F7F"/>
      <name val="Calibri"/>
      <charset val="0"/>
      <scheme val="minor"/>
    </font>
    <font>
      <sz val="11"/>
      <color rgb="FFFF0000"/>
      <name val="Calibri"/>
      <charset val="0"/>
      <scheme val="minor"/>
    </font>
    <font>
      <b/>
      <sz val="18"/>
      <color theme="3"/>
      <name val="Calibri"/>
      <charset val="134"/>
      <scheme val="minor"/>
    </font>
    <font>
      <b/>
      <sz val="15"/>
      <color theme="3"/>
      <name val="Calibri"/>
      <charset val="134"/>
      <scheme val="minor"/>
    </font>
    <font>
      <b/>
      <sz val="11"/>
      <color theme="3"/>
      <name val="Calibri"/>
      <charset val="134"/>
      <scheme val="minor"/>
    </font>
    <font>
      <sz val="11"/>
      <color rgb="FFFA7D00"/>
      <name val="Calibri"/>
      <charset val="0"/>
      <scheme val="minor"/>
    </font>
    <font>
      <b/>
      <sz val="11"/>
      <color rgb="FFFA7D00"/>
      <name val="Calibri"/>
      <charset val="0"/>
      <scheme val="minor"/>
    </font>
    <font>
      <sz val="11"/>
      <color rgb="FF3F3F76"/>
      <name val="Calibri"/>
      <charset val="0"/>
      <scheme val="minor"/>
    </font>
    <font>
      <sz val="11"/>
      <color rgb="FF006100"/>
      <name val="Calibri"/>
      <charset val="0"/>
      <scheme val="minor"/>
    </font>
    <font>
      <b/>
      <sz val="11"/>
      <color theme="1"/>
      <name val="Calibri"/>
      <charset val="0"/>
      <scheme val="minor"/>
    </font>
    <font>
      <sz val="11"/>
      <color rgb="FF9C6500"/>
      <name val="Calibri"/>
      <charset val="0"/>
      <scheme val="minor"/>
    </font>
  </fonts>
  <fills count="33">
    <fill>
      <patternFill patternType="none"/>
    </fill>
    <fill>
      <patternFill patternType="gray125"/>
    </fill>
    <fill>
      <patternFill patternType="solid">
        <fgColor theme="4" tint="0.599993896298105"/>
        <bgColor indexed="64"/>
      </patternFill>
    </fill>
    <fill>
      <patternFill patternType="solid">
        <fgColor rgb="FFFFC7CE"/>
        <bgColor indexed="64"/>
      </patternFill>
    </fill>
    <fill>
      <patternFill patternType="solid">
        <fgColor theme="7" tint="0.399975585192419"/>
        <bgColor indexed="64"/>
      </patternFill>
    </fill>
    <fill>
      <patternFill patternType="solid">
        <fgColor theme="9"/>
        <bgColor indexed="64"/>
      </patternFill>
    </fill>
    <fill>
      <patternFill patternType="solid">
        <fgColor theme="8"/>
        <bgColor indexed="64"/>
      </patternFill>
    </fill>
    <fill>
      <patternFill patternType="solid">
        <fgColor theme="6" tint="0.399975585192419"/>
        <bgColor indexed="64"/>
      </patternFill>
    </fill>
    <fill>
      <patternFill patternType="solid">
        <fgColor rgb="FFF2F2F2"/>
        <bgColor indexed="64"/>
      </patternFill>
    </fill>
    <fill>
      <patternFill patternType="solid">
        <fgColor rgb="FFA5A5A5"/>
        <bgColor indexed="64"/>
      </patternFill>
    </fill>
    <fill>
      <patternFill patternType="solid">
        <fgColor rgb="FFFFFFCC"/>
        <bgColor indexed="64"/>
      </patternFill>
    </fill>
    <fill>
      <patternFill patternType="solid">
        <fgColor theme="7" tint="0.599993896298105"/>
        <bgColor indexed="64"/>
      </patternFill>
    </fill>
    <fill>
      <patternFill patternType="solid">
        <fgColor theme="6"/>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8" tint="0.799981688894314"/>
        <bgColor indexed="64"/>
      </patternFill>
    </fill>
    <fill>
      <patternFill patternType="solid">
        <fgColor theme="5" tint="0.599993896298105"/>
        <bgColor indexed="64"/>
      </patternFill>
    </fill>
    <fill>
      <patternFill patternType="solid">
        <fgColor theme="4"/>
        <bgColor indexed="64"/>
      </patternFill>
    </fill>
    <fill>
      <patternFill patternType="solid">
        <fgColor rgb="FFFFCC99"/>
        <bgColor indexed="64"/>
      </patternFill>
    </fill>
    <fill>
      <patternFill patternType="solid">
        <fgColor rgb="FFC6EFCE"/>
        <bgColor indexed="64"/>
      </patternFill>
    </fill>
    <fill>
      <patternFill patternType="solid">
        <fgColor theme="4" tint="0.799981688894314"/>
        <bgColor indexed="64"/>
      </patternFill>
    </fill>
    <fill>
      <patternFill patternType="solid">
        <fgColor rgb="FFFFEB9C"/>
        <bgColor indexed="64"/>
      </patternFill>
    </fill>
    <fill>
      <patternFill patternType="solid">
        <fgColor theme="6" tint="0.799981688894314"/>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9" tint="0.599993896298105"/>
        <bgColor indexed="64"/>
      </patternFill>
    </fill>
    <fill>
      <patternFill patternType="solid">
        <fgColor theme="7"/>
        <bgColor indexed="64"/>
      </patternFill>
    </fill>
    <fill>
      <patternFill patternType="solid">
        <fgColor theme="5" tint="0.799981688894314"/>
        <bgColor indexed="64"/>
      </patternFill>
    </fill>
    <fill>
      <patternFill patternType="solid">
        <fgColor theme="5"/>
        <bgColor indexed="64"/>
      </patternFill>
    </fill>
    <fill>
      <patternFill patternType="solid">
        <fgColor theme="8" tint="0.599993896298105"/>
        <bgColor indexed="64"/>
      </patternFill>
    </fill>
    <fill>
      <patternFill patternType="solid">
        <fgColor theme="9" tint="0.799981688894314"/>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s>
  <cellStyleXfs count="49">
    <xf numFmtId="0" fontId="0" fillId="0" borderId="0"/>
    <xf numFmtId="0" fontId="5" fillId="2" borderId="0" applyNumberFormat="0" applyBorder="0" applyAlignment="0" applyProtection="0">
      <alignment vertical="center"/>
    </xf>
    <xf numFmtId="43"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0" fontId="3" fillId="0" borderId="0" applyNumberFormat="0" applyFill="0" applyBorder="0" applyAlignment="0" applyProtection="0">
      <alignment vertical="top"/>
      <protection locked="0"/>
    </xf>
    <xf numFmtId="0" fontId="7" fillId="4" borderId="0" applyNumberFormat="0" applyBorder="0" applyAlignment="0" applyProtection="0">
      <alignment vertical="center"/>
    </xf>
    <xf numFmtId="0" fontId="8" fillId="0" borderId="0" applyNumberFormat="0" applyFill="0" applyBorder="0" applyAlignment="0" applyProtection="0">
      <alignment vertical="center"/>
    </xf>
    <xf numFmtId="0" fontId="10" fillId="9" borderId="3" applyNumberFormat="0" applyAlignment="0" applyProtection="0">
      <alignment vertical="center"/>
    </xf>
    <xf numFmtId="0" fontId="11" fillId="0" borderId="4" applyNumberFormat="0" applyFill="0" applyAlignment="0" applyProtection="0">
      <alignment vertical="center"/>
    </xf>
    <xf numFmtId="0" fontId="0" fillId="10" borderId="5" applyNumberFormat="0" applyFont="0" applyAlignment="0" applyProtection="0">
      <alignment vertical="center"/>
    </xf>
    <xf numFmtId="0" fontId="5" fillId="13" borderId="0" applyNumberFormat="0" applyBorder="0" applyAlignment="0" applyProtection="0">
      <alignment vertical="center"/>
    </xf>
    <xf numFmtId="0" fontId="13" fillId="0" borderId="0" applyNumberFormat="0" applyFill="0" applyBorder="0" applyAlignment="0" applyProtection="0">
      <alignment vertical="center"/>
    </xf>
    <xf numFmtId="0" fontId="5" fillId="17" borderId="0" applyNumberFormat="0" applyBorder="0" applyAlignment="0" applyProtection="0">
      <alignment vertical="center"/>
    </xf>
    <xf numFmtId="0" fontId="14"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5" fillId="0" borderId="4" applyNumberFormat="0" applyFill="0" applyAlignment="0" applyProtection="0">
      <alignment vertical="center"/>
    </xf>
    <xf numFmtId="0" fontId="16" fillId="0" borderId="6" applyNumberFormat="0" applyFill="0" applyAlignment="0" applyProtection="0">
      <alignment vertical="center"/>
    </xf>
    <xf numFmtId="0" fontId="16" fillId="0" borderId="0" applyNumberFormat="0" applyFill="0" applyBorder="0" applyAlignment="0" applyProtection="0">
      <alignment vertical="center"/>
    </xf>
    <xf numFmtId="0" fontId="19" fillId="19" borderId="8" applyNumberFormat="0" applyAlignment="0" applyProtection="0">
      <alignment vertical="center"/>
    </xf>
    <xf numFmtId="0" fontId="7" fillId="7" borderId="0" applyNumberFormat="0" applyBorder="0" applyAlignment="0" applyProtection="0">
      <alignment vertical="center"/>
    </xf>
    <xf numFmtId="0" fontId="20" fillId="20" borderId="0" applyNumberFormat="0" applyBorder="0" applyAlignment="0" applyProtection="0">
      <alignment vertical="center"/>
    </xf>
    <xf numFmtId="0" fontId="9" fillId="8" borderId="2" applyNumberFormat="0" applyAlignment="0" applyProtection="0">
      <alignment vertical="center"/>
    </xf>
    <xf numFmtId="0" fontId="5" fillId="21" borderId="0" applyNumberFormat="0" applyBorder="0" applyAlignment="0" applyProtection="0">
      <alignment vertical="center"/>
    </xf>
    <xf numFmtId="0" fontId="18" fillId="8" borderId="8" applyNumberFormat="0" applyAlignment="0" applyProtection="0">
      <alignment vertical="center"/>
    </xf>
    <xf numFmtId="0" fontId="17" fillId="0" borderId="7" applyNumberFormat="0" applyFill="0" applyAlignment="0" applyProtection="0">
      <alignment vertical="center"/>
    </xf>
    <xf numFmtId="0" fontId="21" fillId="0" borderId="9" applyNumberFormat="0" applyFill="0" applyAlignment="0" applyProtection="0">
      <alignment vertical="center"/>
    </xf>
    <xf numFmtId="0" fontId="6" fillId="3" borderId="0" applyNumberFormat="0" applyBorder="0" applyAlignment="0" applyProtection="0">
      <alignment vertical="center"/>
    </xf>
    <xf numFmtId="0" fontId="22" fillId="22" borderId="0" applyNumberFormat="0" applyBorder="0" applyAlignment="0" applyProtection="0">
      <alignment vertical="center"/>
    </xf>
    <xf numFmtId="0" fontId="7" fillId="18" borderId="0" applyNumberFormat="0" applyBorder="0" applyAlignment="0" applyProtection="0">
      <alignment vertical="center"/>
    </xf>
    <xf numFmtId="0" fontId="5" fillId="16" borderId="0" applyNumberFormat="0" applyBorder="0" applyAlignment="0" applyProtection="0">
      <alignment vertical="center"/>
    </xf>
    <xf numFmtId="0" fontId="7" fillId="25" borderId="0" applyNumberFormat="0" applyBorder="0" applyAlignment="0" applyProtection="0">
      <alignment vertical="center"/>
    </xf>
    <xf numFmtId="0" fontId="7" fillId="29" borderId="0" applyNumberFormat="0" applyBorder="0" applyAlignment="0" applyProtection="0">
      <alignment vertical="center"/>
    </xf>
    <xf numFmtId="0" fontId="5" fillId="28" borderId="0" applyNumberFormat="0" applyBorder="0" applyAlignment="0" applyProtection="0">
      <alignment vertical="center"/>
    </xf>
    <xf numFmtId="0" fontId="5" fillId="31" borderId="0" applyNumberFormat="0" applyBorder="0" applyAlignment="0" applyProtection="0">
      <alignment vertical="center"/>
    </xf>
    <xf numFmtId="0" fontId="7" fillId="24" borderId="0" applyNumberFormat="0" applyBorder="0" applyAlignment="0" applyProtection="0">
      <alignment vertical="center"/>
    </xf>
    <xf numFmtId="0" fontId="7" fillId="12" borderId="0" applyNumberFormat="0" applyBorder="0" applyAlignment="0" applyProtection="0">
      <alignment vertical="center"/>
    </xf>
    <xf numFmtId="0" fontId="5" fillId="23" borderId="0" applyNumberFormat="0" applyBorder="0" applyAlignment="0" applyProtection="0">
      <alignment vertical="center"/>
    </xf>
    <xf numFmtId="0" fontId="7" fillId="27" borderId="0" applyNumberFormat="0" applyBorder="0" applyAlignment="0" applyProtection="0">
      <alignment vertical="center"/>
    </xf>
    <xf numFmtId="0" fontId="5" fillId="15" borderId="0" applyNumberFormat="0" applyBorder="0" applyAlignment="0" applyProtection="0">
      <alignment vertical="center"/>
    </xf>
    <xf numFmtId="0" fontId="5" fillId="11" borderId="0" applyNumberFormat="0" applyBorder="0" applyAlignment="0" applyProtection="0">
      <alignment vertical="center"/>
    </xf>
    <xf numFmtId="0" fontId="7" fillId="6" borderId="0" applyNumberFormat="0" applyBorder="0" applyAlignment="0" applyProtection="0">
      <alignment vertical="center"/>
    </xf>
    <xf numFmtId="0" fontId="5" fillId="30" borderId="0" applyNumberFormat="0" applyBorder="0" applyAlignment="0" applyProtection="0">
      <alignment vertical="center"/>
    </xf>
    <xf numFmtId="0" fontId="7" fillId="14" borderId="0" applyNumberFormat="0" applyBorder="0" applyAlignment="0" applyProtection="0">
      <alignment vertical="center"/>
    </xf>
    <xf numFmtId="0" fontId="7" fillId="5" borderId="0" applyNumberFormat="0" applyBorder="0" applyAlignment="0" applyProtection="0">
      <alignment vertical="center"/>
    </xf>
    <xf numFmtId="0" fontId="5" fillId="26" borderId="0" applyNumberFormat="0" applyBorder="0" applyAlignment="0" applyProtection="0">
      <alignment vertical="center"/>
    </xf>
    <xf numFmtId="0" fontId="7" fillId="32" borderId="0" applyNumberFormat="0" applyBorder="0" applyAlignment="0" applyProtection="0">
      <alignment vertical="center"/>
    </xf>
  </cellStyleXfs>
  <cellXfs count="6">
    <xf numFmtId="0" fontId="0" fillId="0" borderId="0" xfId="0"/>
    <xf numFmtId="0" fontId="0" fillId="0" borderId="0" xfId="0" applyAlignment="1">
      <alignment horizontal="left" vertical="top" wrapText="1"/>
    </xf>
    <xf numFmtId="0" fontId="1" fillId="0" borderId="0" xfId="0" applyFont="1" applyAlignment="1">
      <alignment horizontal="left" vertical="top" wrapText="1"/>
    </xf>
    <xf numFmtId="0" fontId="2" fillId="0" borderId="1" xfId="0" applyFont="1" applyBorder="1" applyAlignment="1">
      <alignment horizontal="left" vertical="top" wrapText="1"/>
    </xf>
    <xf numFmtId="0" fontId="3" fillId="0" borderId="0" xfId="7" applyAlignment="1" applyProtection="1">
      <alignment horizontal="left" vertical="top" wrapText="1"/>
    </xf>
    <xf numFmtId="0" fontId="4" fillId="0" borderId="0" xfId="0" applyFont="1" applyAlignment="1">
      <alignment horizontal="left" vertical="top" wrapText="1"/>
    </xf>
  </cellXfs>
  <cellStyles count="49">
    <cellStyle name="Normal" xfId="0" builtinId="0"/>
    <cellStyle name="40% - Accent1" xfId="1" builtinId="31"/>
    <cellStyle name="Comma" xfId="2" builtinId="3"/>
    <cellStyle name="Comma [0]" xfId="3" builtinId="6"/>
    <cellStyle name="Currency [0]" xfId="4" builtinId="7"/>
    <cellStyle name="Currency" xfId="5" builtinId="4"/>
    <cellStyle name="Percent" xfId="6" builtinId="5"/>
    <cellStyle name="Hyperlink" xfId="7" builtinId="8"/>
    <cellStyle name="60% - Accent4" xfId="8" builtinId="44"/>
    <cellStyle name="Followed Hyperlink" xfId="9" builtinId="9"/>
    <cellStyle name="Check Cell" xfId="10" builtinId="23"/>
    <cellStyle name="Heading 2" xfId="11" builtinId="17"/>
    <cellStyle name="Note" xfId="12" builtinId="10"/>
    <cellStyle name="40% - Accent3" xfId="13" builtinId="39"/>
    <cellStyle name="Warning Text" xfId="14" builtinId="11"/>
    <cellStyle name="40% - Accent2" xfId="15" builtinId="35"/>
    <cellStyle name="Title" xfId="16" builtinId="15"/>
    <cellStyle name="CExplanatory Text" xfId="17" builtinId="53"/>
    <cellStyle name="Heading 1" xfId="18" builtinId="16"/>
    <cellStyle name="Heading 3" xfId="19" builtinId="18"/>
    <cellStyle name="Heading 4" xfId="20" builtinId="19"/>
    <cellStyle name="Input" xfId="21" builtinId="20"/>
    <cellStyle name="60% - Accent3" xfId="22" builtinId="40"/>
    <cellStyle name="Good" xfId="23" builtinId="26"/>
    <cellStyle name="Output" xfId="24" builtinId="21"/>
    <cellStyle name="20% - Accent1" xfId="25" builtinId="30"/>
    <cellStyle name="Calculation" xfId="26" builtinId="22"/>
    <cellStyle name="Linked Cell" xfId="27" builtinId="24"/>
    <cellStyle name="Total" xfId="28" builtinId="25"/>
    <cellStyle name="Bad" xfId="29" builtinId="27"/>
    <cellStyle name="Neutral" xfId="30" builtinId="28"/>
    <cellStyle name="Accent1" xfId="31" builtinId="29"/>
    <cellStyle name="20% - Accent5" xfId="32" builtinId="46"/>
    <cellStyle name="60% - Accent1" xfId="33" builtinId="32"/>
    <cellStyle name="Accent2" xfId="34" builtinId="33"/>
    <cellStyle name="20% - Accent2" xfId="35" builtinId="34"/>
    <cellStyle name="20% - Accent6" xfId="36" builtinId="50"/>
    <cellStyle name="60% - Accent2" xfId="37" builtinId="36"/>
    <cellStyle name="Accent3" xfId="38" builtinId="37"/>
    <cellStyle name="20% - Accent3" xfId="39" builtinId="38"/>
    <cellStyle name="Accent4" xfId="40" builtinId="41"/>
    <cellStyle name="20% - Accent4" xfId="41" builtinId="42"/>
    <cellStyle name="40% - Accent4" xfId="42" builtinId="43"/>
    <cellStyle name="Accent5" xfId="43" builtinId="45"/>
    <cellStyle name="40% - Accent5" xfId="44" builtinId="47"/>
    <cellStyle name="60% - Accent5" xfId="45" builtinId="48"/>
    <cellStyle name="Accent6" xfId="46" builtinId="49"/>
    <cellStyle name="40% - Accent6" xfId="47" builtinId="51"/>
    <cellStyle name="60% - Accent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99" Type="http://schemas.openxmlformats.org/officeDocument/2006/relationships/hyperlink" Target="https://youtu.be/YnzlxSRZLCM" TargetMode="External"/><Relationship Id="rId98" Type="http://schemas.openxmlformats.org/officeDocument/2006/relationships/hyperlink" Target="https://youtu.be/3e_KtBXrFYc" TargetMode="External"/><Relationship Id="rId97" Type="http://schemas.openxmlformats.org/officeDocument/2006/relationships/hyperlink" Target="https://youtu.be/uzYeUPzevLc" TargetMode="External"/><Relationship Id="rId96" Type="http://schemas.openxmlformats.org/officeDocument/2006/relationships/hyperlink" Target="https://youtu.be/ZoaC-W9pR_U" TargetMode="External"/><Relationship Id="rId95" Type="http://schemas.openxmlformats.org/officeDocument/2006/relationships/hyperlink" Target="https://youtu.be/pUctHBTlAHI" TargetMode="External"/><Relationship Id="rId94" Type="http://schemas.openxmlformats.org/officeDocument/2006/relationships/hyperlink" Target="https://youtu.be/pjf2Upx4C2c" TargetMode="External"/><Relationship Id="rId93" Type="http://schemas.openxmlformats.org/officeDocument/2006/relationships/hyperlink" Target="https://youtu.be/YNIbUHXmgjg" TargetMode="External"/><Relationship Id="rId92" Type="http://schemas.openxmlformats.org/officeDocument/2006/relationships/hyperlink" Target="https://youtu.be/0mwGn8KxETA" TargetMode="External"/><Relationship Id="rId91" Type="http://schemas.openxmlformats.org/officeDocument/2006/relationships/hyperlink" Target="https://youtu.be/qCcf2zXNGcY" TargetMode="External"/><Relationship Id="rId90" Type="http://schemas.openxmlformats.org/officeDocument/2006/relationships/hyperlink" Target="https://youtu.be/3aTVlblZBuE" TargetMode="External"/><Relationship Id="rId9" Type="http://schemas.openxmlformats.org/officeDocument/2006/relationships/hyperlink" Target="https://youtu.be/NOgXrSlTPIE" TargetMode="External"/><Relationship Id="rId89" Type="http://schemas.openxmlformats.org/officeDocument/2006/relationships/hyperlink" Target="https://youtu.be/FHsAU4oQXaA" TargetMode="External"/><Relationship Id="rId88" Type="http://schemas.openxmlformats.org/officeDocument/2006/relationships/hyperlink" Target="https://youtu.be/REf6pFywAqI" TargetMode="External"/><Relationship Id="rId87" Type="http://schemas.openxmlformats.org/officeDocument/2006/relationships/hyperlink" Target="https://youtu.be/WTxGMGofVZM" TargetMode="External"/><Relationship Id="rId86" Type="http://schemas.openxmlformats.org/officeDocument/2006/relationships/hyperlink" Target="https://youtu.be/ptr4fiDHYNQ" TargetMode="External"/><Relationship Id="rId85" Type="http://schemas.openxmlformats.org/officeDocument/2006/relationships/hyperlink" Target="https://youtu.be/Mc7APw7z8EQ" TargetMode="External"/><Relationship Id="rId84" Type="http://schemas.openxmlformats.org/officeDocument/2006/relationships/hyperlink" Target="https://youtu.be/jSnr8IBV-EY" TargetMode="External"/><Relationship Id="rId83" Type="http://schemas.openxmlformats.org/officeDocument/2006/relationships/hyperlink" Target="https://youtu.be/VOpHfISVPMY" TargetMode="External"/><Relationship Id="rId82" Type="http://schemas.openxmlformats.org/officeDocument/2006/relationships/hyperlink" Target="https://youtu.be/UtktLT4uWlU" TargetMode="External"/><Relationship Id="rId81" Type="http://schemas.openxmlformats.org/officeDocument/2006/relationships/hyperlink" Target="https://youtu.be/7ouMaxiclBk" TargetMode="External"/><Relationship Id="rId80" Type="http://schemas.openxmlformats.org/officeDocument/2006/relationships/hyperlink" Target="https://youtu.be/eMzO8fA-ewg" TargetMode="External"/><Relationship Id="rId8" Type="http://schemas.openxmlformats.org/officeDocument/2006/relationships/hyperlink" Target="https://youtu.be/SRmRH-tR4KM" TargetMode="External"/><Relationship Id="rId79" Type="http://schemas.openxmlformats.org/officeDocument/2006/relationships/hyperlink" Target="https://youtu.be/aXosfvvgWH0" TargetMode="External"/><Relationship Id="rId78" Type="http://schemas.openxmlformats.org/officeDocument/2006/relationships/hyperlink" Target="https://youtu.be/GRNYn1bsU3Y" TargetMode="External"/><Relationship Id="rId77" Type="http://schemas.openxmlformats.org/officeDocument/2006/relationships/hyperlink" Target="https://youtu.be/dMsBoZLaBHU" TargetMode="External"/><Relationship Id="rId76" Type="http://schemas.openxmlformats.org/officeDocument/2006/relationships/hyperlink" Target="https://youtu.be/gB5TVEWIdac" TargetMode="External"/><Relationship Id="rId75" Type="http://schemas.openxmlformats.org/officeDocument/2006/relationships/hyperlink" Target="https://youtu.be/YhZ24yUpXSM" TargetMode="External"/><Relationship Id="rId74" Type="http://schemas.openxmlformats.org/officeDocument/2006/relationships/hyperlink" Target="https://youtu.be/hVvz8ebUeSk" TargetMode="External"/><Relationship Id="rId73" Type="http://schemas.openxmlformats.org/officeDocument/2006/relationships/hyperlink" Target="https://youtu.be/YFtvA9_OZVU" TargetMode="External"/><Relationship Id="rId72" Type="http://schemas.openxmlformats.org/officeDocument/2006/relationships/hyperlink" Target="https://youtu.be/sLxjeBNQATI" TargetMode="External"/><Relationship Id="rId71" Type="http://schemas.openxmlformats.org/officeDocument/2006/relationships/hyperlink" Target="https://youtu.be/en-GEgZRjnM" TargetMode="External"/><Relationship Id="rId70" Type="http://schemas.openxmlformats.org/officeDocument/2006/relationships/hyperlink" Target="https://youtu.be/unWaykk8eN4" TargetMode="External"/><Relationship Id="rId7" Type="http://schemas.openxmlformats.org/officeDocument/2006/relationships/hyperlink" Target="https://youtu.be/5-As3SXPeJg" TargetMode="External"/><Relationship Id="rId69" Type="http://schemas.openxmlformats.org/officeDocument/2006/relationships/hyperlink" Target="https://youtu.be/lCOpfMN2PRo" TargetMode="External"/><Relationship Id="rId68" Type="http://schemas.openxmlformats.org/officeDocument/2006/relationships/hyperlink" Target="https://youtu.be/NVhJRJUw2G8" TargetMode="External"/><Relationship Id="rId67" Type="http://schemas.openxmlformats.org/officeDocument/2006/relationships/hyperlink" Target="https://youtu.be/PPs3ngtWPIQ" TargetMode="External"/><Relationship Id="rId66" Type="http://schemas.openxmlformats.org/officeDocument/2006/relationships/hyperlink" Target="https://youtu.be/Bgsy9tQmzdQ" TargetMode="External"/><Relationship Id="rId65" Type="http://schemas.openxmlformats.org/officeDocument/2006/relationships/hyperlink" Target="https://youtu.be/wF_8gBlUZhY" TargetMode="External"/><Relationship Id="rId64" Type="http://schemas.openxmlformats.org/officeDocument/2006/relationships/hyperlink" Target="https://youtu.be/e962GK3qK9w" TargetMode="External"/><Relationship Id="rId63" Type="http://schemas.openxmlformats.org/officeDocument/2006/relationships/hyperlink" Target="https://youtu.be/rHwjvFf_VOo" TargetMode="External"/><Relationship Id="rId62" Type="http://schemas.openxmlformats.org/officeDocument/2006/relationships/hyperlink" Target="https://youtu.be/bVIZO5zTNEY" TargetMode="External"/><Relationship Id="rId61" Type="http://schemas.openxmlformats.org/officeDocument/2006/relationships/hyperlink" Target="https://youtu.be/bsOiS6rsoEM" TargetMode="External"/><Relationship Id="rId60" Type="http://schemas.openxmlformats.org/officeDocument/2006/relationships/hyperlink" Target="https://youtu.be/Pu0OstWkqo0" TargetMode="External"/><Relationship Id="rId6" Type="http://schemas.openxmlformats.org/officeDocument/2006/relationships/hyperlink" Target="https://youtu.be/oKSCv7i99hk" TargetMode="External"/><Relationship Id="rId59" Type="http://schemas.openxmlformats.org/officeDocument/2006/relationships/hyperlink" Target="https://youtu.be/jIN54qqF9S0" TargetMode="External"/><Relationship Id="rId58" Type="http://schemas.openxmlformats.org/officeDocument/2006/relationships/hyperlink" Target="https://youtu.be/S6KVSgGHxGM" TargetMode="External"/><Relationship Id="rId57" Type="http://schemas.openxmlformats.org/officeDocument/2006/relationships/hyperlink" Target="https://youtu.be/aS4UXYXI89A" TargetMode="External"/><Relationship Id="rId56" Type="http://schemas.openxmlformats.org/officeDocument/2006/relationships/hyperlink" Target="https://youtu.be/NH7Dmsd9tko" TargetMode="External"/><Relationship Id="rId55" Type="http://schemas.openxmlformats.org/officeDocument/2006/relationships/hyperlink" Target="https://youtu.be/HnY4W9DoKbM" TargetMode="External"/><Relationship Id="rId54" Type="http://schemas.openxmlformats.org/officeDocument/2006/relationships/hyperlink" Target="https://youtu.be/-kMHfWhWNEg" TargetMode="External"/><Relationship Id="rId53" Type="http://schemas.openxmlformats.org/officeDocument/2006/relationships/hyperlink" Target="https://youtu.be/H_3P8yWU5nk" TargetMode="External"/><Relationship Id="rId52" Type="http://schemas.openxmlformats.org/officeDocument/2006/relationships/hyperlink" Target="https://youtu.be/VWACOycqTmc" TargetMode="External"/><Relationship Id="rId51" Type="http://schemas.openxmlformats.org/officeDocument/2006/relationships/hyperlink" Target="https://youtu.be/j30le32EG_c" TargetMode="External"/><Relationship Id="rId50" Type="http://schemas.openxmlformats.org/officeDocument/2006/relationships/hyperlink" Target="https://youtu.be/yHj34edKlDs" TargetMode="External"/><Relationship Id="rId5" Type="http://schemas.openxmlformats.org/officeDocument/2006/relationships/hyperlink" Target="https://youtu.be/vb_F4mNMrKs" TargetMode="External"/><Relationship Id="rId49" Type="http://schemas.openxmlformats.org/officeDocument/2006/relationships/hyperlink" Target="https://youtu.be/tk_JD1kq-BM" TargetMode="External"/><Relationship Id="rId48" Type="http://schemas.openxmlformats.org/officeDocument/2006/relationships/hyperlink" Target="https://youtu.be/AIbv1KzDNdQ" TargetMode="External"/><Relationship Id="rId47" Type="http://schemas.openxmlformats.org/officeDocument/2006/relationships/hyperlink" Target="https://youtu.be/nE-GQq3Rbi8" TargetMode="External"/><Relationship Id="rId46" Type="http://schemas.openxmlformats.org/officeDocument/2006/relationships/hyperlink" Target="https://youtu.be/buh9vQb_pXw" TargetMode="External"/><Relationship Id="rId45" Type="http://schemas.openxmlformats.org/officeDocument/2006/relationships/hyperlink" Target="https://youtu.be/LzshDRqsX6M" TargetMode="External"/><Relationship Id="rId44" Type="http://schemas.openxmlformats.org/officeDocument/2006/relationships/hyperlink" Target="https://youtu.be/Ajwe2U6qhn4" TargetMode="External"/><Relationship Id="rId43" Type="http://schemas.openxmlformats.org/officeDocument/2006/relationships/hyperlink" Target="https://youtu.be/HRCT_ddq39U" TargetMode="External"/><Relationship Id="rId42" Type="http://schemas.openxmlformats.org/officeDocument/2006/relationships/hyperlink" Target="https://youtu.be/a9kwEBUfE6k" TargetMode="External"/><Relationship Id="rId41" Type="http://schemas.openxmlformats.org/officeDocument/2006/relationships/hyperlink" Target="https://youtu.be/RNhjT3ptSsM" TargetMode="External"/><Relationship Id="rId40" Type="http://schemas.openxmlformats.org/officeDocument/2006/relationships/hyperlink" Target="https://youtu.be/YOjSBPfmoIM" TargetMode="External"/><Relationship Id="rId4" Type="http://schemas.openxmlformats.org/officeDocument/2006/relationships/hyperlink" Target="https://youtu.be/K8IX5kQFTZk" TargetMode="External"/><Relationship Id="rId39" Type="http://schemas.openxmlformats.org/officeDocument/2006/relationships/hyperlink" Target="https://youtu.be/lhe-u2hZmNo" TargetMode="External"/><Relationship Id="rId38" Type="http://schemas.openxmlformats.org/officeDocument/2006/relationships/hyperlink" Target="https://youtu.be/32AZsSu0kTE" TargetMode="External"/><Relationship Id="rId37" Type="http://schemas.openxmlformats.org/officeDocument/2006/relationships/hyperlink" Target="https://youtu.be/W8k8yl5yLGk" TargetMode="External"/><Relationship Id="rId36" Type="http://schemas.openxmlformats.org/officeDocument/2006/relationships/hyperlink" Target="https://youtu.be/0dwsvzsn3ko" TargetMode="External"/><Relationship Id="rId35" Type="http://schemas.openxmlformats.org/officeDocument/2006/relationships/hyperlink" Target="https://youtu.be/7UzU_l6hDLk" TargetMode="External"/><Relationship Id="rId34" Type="http://schemas.openxmlformats.org/officeDocument/2006/relationships/hyperlink" Target="https://youtu.be/zCbUiXAJbn0" TargetMode="External"/><Relationship Id="rId33" Type="http://schemas.openxmlformats.org/officeDocument/2006/relationships/hyperlink" Target="https://youtu.be/ehDLC9ZDpeQ" TargetMode="External"/><Relationship Id="rId32" Type="http://schemas.openxmlformats.org/officeDocument/2006/relationships/hyperlink" Target="https://youtu.be/A0SdTFO4GDY" TargetMode="External"/><Relationship Id="rId31" Type="http://schemas.openxmlformats.org/officeDocument/2006/relationships/hyperlink" Target="https://youtu.be/XoSn7jrK2dA" TargetMode="External"/><Relationship Id="rId30" Type="http://schemas.openxmlformats.org/officeDocument/2006/relationships/hyperlink" Target="https://youtu.be/QhXvradQkQg" TargetMode="External"/><Relationship Id="rId3" Type="http://schemas.openxmlformats.org/officeDocument/2006/relationships/hyperlink" Target="https://youtu.be/b3jtc0XuNPQ" TargetMode="External"/><Relationship Id="rId29" Type="http://schemas.openxmlformats.org/officeDocument/2006/relationships/hyperlink" Target="https://youtu.be/4yrtTfHEFDE" TargetMode="External"/><Relationship Id="rId28" Type="http://schemas.openxmlformats.org/officeDocument/2006/relationships/hyperlink" Target="https://youtu.be/dIA8tQQgbfg" TargetMode="External"/><Relationship Id="rId27" Type="http://schemas.openxmlformats.org/officeDocument/2006/relationships/hyperlink" Target="https://youtu.be/s0AqWv2F68c" TargetMode="External"/><Relationship Id="rId26" Type="http://schemas.openxmlformats.org/officeDocument/2006/relationships/hyperlink" Target="https://youtu.be/b-_QillPBM4" TargetMode="External"/><Relationship Id="rId25" Type="http://schemas.openxmlformats.org/officeDocument/2006/relationships/hyperlink" Target="https://youtu.be/AMZdrtKI_mo" TargetMode="External"/><Relationship Id="rId24" Type="http://schemas.openxmlformats.org/officeDocument/2006/relationships/hyperlink" Target="https://youtu.be/e6XE7wef6k0" TargetMode="External"/><Relationship Id="rId23" Type="http://schemas.openxmlformats.org/officeDocument/2006/relationships/hyperlink" Target="https://youtu.be/3o04UkYg_ks" TargetMode="External"/><Relationship Id="rId22" Type="http://schemas.openxmlformats.org/officeDocument/2006/relationships/hyperlink" Target="https://youtu.be/D62Jj7Ju03A" TargetMode="External"/><Relationship Id="rId21" Type="http://schemas.openxmlformats.org/officeDocument/2006/relationships/hyperlink" Target="https://youtu.be/Bi8ENmUagxw" TargetMode="External"/><Relationship Id="rId20" Type="http://schemas.openxmlformats.org/officeDocument/2006/relationships/hyperlink" Target="https://youtu.be/ZGiQrsyF1U8" TargetMode="External"/><Relationship Id="rId2" Type="http://schemas.openxmlformats.org/officeDocument/2006/relationships/hyperlink" Target="https://files.afu.se/Downloads/Transcripts/Need%20To%20Know%20(Coulthart%20and%20Zabel)/" TargetMode="External"/><Relationship Id="rId19" Type="http://schemas.openxmlformats.org/officeDocument/2006/relationships/hyperlink" Target="https://youtu.be/Ys47XIOD8h8" TargetMode="External"/><Relationship Id="rId18" Type="http://schemas.openxmlformats.org/officeDocument/2006/relationships/hyperlink" Target="https://youtu.be/1fmJ9lR28ks" TargetMode="External"/><Relationship Id="rId17" Type="http://schemas.openxmlformats.org/officeDocument/2006/relationships/hyperlink" Target="https://youtu.be/5VwDo_m5Yok" TargetMode="External"/><Relationship Id="rId16" Type="http://schemas.openxmlformats.org/officeDocument/2006/relationships/hyperlink" Target="https://youtu.be/_KAV-nKB-L4" TargetMode="External"/><Relationship Id="rId154" Type="http://schemas.openxmlformats.org/officeDocument/2006/relationships/hyperlink" Target="https://youtu.be/BB0037mOY9Q" TargetMode="External"/><Relationship Id="rId153" Type="http://schemas.openxmlformats.org/officeDocument/2006/relationships/hyperlink" Target="https://youtu.be/vZ5Fkyb946o" TargetMode="External"/><Relationship Id="rId152" Type="http://schemas.openxmlformats.org/officeDocument/2006/relationships/hyperlink" Target="https://youtu.be/RMyMcIVmbgw" TargetMode="External"/><Relationship Id="rId151" Type="http://schemas.openxmlformats.org/officeDocument/2006/relationships/hyperlink" Target="https://youtu.be/tsfRwjQ-Gn0" TargetMode="External"/><Relationship Id="rId150" Type="http://schemas.openxmlformats.org/officeDocument/2006/relationships/hyperlink" Target="https://youtu.be/d40sMYu9AHw" TargetMode="External"/><Relationship Id="rId15" Type="http://schemas.openxmlformats.org/officeDocument/2006/relationships/hyperlink" Target="https://youtu.be/0ZOSixfpq1Y" TargetMode="External"/><Relationship Id="rId149" Type="http://schemas.openxmlformats.org/officeDocument/2006/relationships/hyperlink" Target="https://youtu.be/zRGkCh0dzq8" TargetMode="External"/><Relationship Id="rId148" Type="http://schemas.openxmlformats.org/officeDocument/2006/relationships/hyperlink" Target="https://youtu.be/50AQN_UucjU" TargetMode="External"/><Relationship Id="rId147" Type="http://schemas.openxmlformats.org/officeDocument/2006/relationships/hyperlink" Target="https://youtu.be/eMEAFlxyXy4" TargetMode="External"/><Relationship Id="rId146" Type="http://schemas.openxmlformats.org/officeDocument/2006/relationships/hyperlink" Target="https://youtu.be/GDPzKJk6lcY" TargetMode="External"/><Relationship Id="rId145" Type="http://schemas.openxmlformats.org/officeDocument/2006/relationships/hyperlink" Target="https://youtu.be/kBTQHInmOCU" TargetMode="External"/><Relationship Id="rId144" Type="http://schemas.openxmlformats.org/officeDocument/2006/relationships/hyperlink" Target="https://youtu.be/B6qBzHYzzag" TargetMode="External"/><Relationship Id="rId143" Type="http://schemas.openxmlformats.org/officeDocument/2006/relationships/hyperlink" Target="https://youtu.be/TKOv9yexS1Y" TargetMode="External"/><Relationship Id="rId142" Type="http://schemas.openxmlformats.org/officeDocument/2006/relationships/hyperlink" Target="https://youtu.be/QJWkihWh8YQ" TargetMode="External"/><Relationship Id="rId141" Type="http://schemas.openxmlformats.org/officeDocument/2006/relationships/hyperlink" Target="https://youtu.be/51EoHKvE0Mg" TargetMode="External"/><Relationship Id="rId140" Type="http://schemas.openxmlformats.org/officeDocument/2006/relationships/hyperlink" Target="https://youtu.be/g5aGYUy7pSU" TargetMode="External"/><Relationship Id="rId14" Type="http://schemas.openxmlformats.org/officeDocument/2006/relationships/hyperlink" Target="https://youtu.be/pFHHxzoIuy8" TargetMode="External"/><Relationship Id="rId139" Type="http://schemas.openxmlformats.org/officeDocument/2006/relationships/hyperlink" Target="https://youtu.be/tHDLOSTUuQg" TargetMode="External"/><Relationship Id="rId138" Type="http://schemas.openxmlformats.org/officeDocument/2006/relationships/hyperlink" Target="https://youtu.be/At5CaQdjKhk" TargetMode="External"/><Relationship Id="rId137" Type="http://schemas.openxmlformats.org/officeDocument/2006/relationships/hyperlink" Target="https://youtu.be/BqdCisakY8k" TargetMode="External"/><Relationship Id="rId136" Type="http://schemas.openxmlformats.org/officeDocument/2006/relationships/hyperlink" Target="https://youtu.be/pvZpkh7sEdw" TargetMode="External"/><Relationship Id="rId135" Type="http://schemas.openxmlformats.org/officeDocument/2006/relationships/hyperlink" Target="https://youtu.be/xIVzGhNZcCg" TargetMode="External"/><Relationship Id="rId134" Type="http://schemas.openxmlformats.org/officeDocument/2006/relationships/hyperlink" Target="https://youtu.be/R7nyUJ5pRd4" TargetMode="External"/><Relationship Id="rId133" Type="http://schemas.openxmlformats.org/officeDocument/2006/relationships/hyperlink" Target="https://youtu.be/bmyHHiz1wHo" TargetMode="External"/><Relationship Id="rId132" Type="http://schemas.openxmlformats.org/officeDocument/2006/relationships/hyperlink" Target="https://youtu.be/nBX2uPQC5nw" TargetMode="External"/><Relationship Id="rId131" Type="http://schemas.openxmlformats.org/officeDocument/2006/relationships/hyperlink" Target="https://youtu.be/-2xtjSOl7hw" TargetMode="External"/><Relationship Id="rId130" Type="http://schemas.openxmlformats.org/officeDocument/2006/relationships/hyperlink" Target="https://youtu.be/BkoKia49yig" TargetMode="External"/><Relationship Id="rId13" Type="http://schemas.openxmlformats.org/officeDocument/2006/relationships/hyperlink" Target="https://youtu.be/rQjbFZT9_EM" TargetMode="External"/><Relationship Id="rId129" Type="http://schemas.openxmlformats.org/officeDocument/2006/relationships/hyperlink" Target="https://youtu.be/EQX7KsrXqUY" TargetMode="External"/><Relationship Id="rId128" Type="http://schemas.openxmlformats.org/officeDocument/2006/relationships/hyperlink" Target="https://youtu.be/15oSYF46Gp0" TargetMode="External"/><Relationship Id="rId127" Type="http://schemas.openxmlformats.org/officeDocument/2006/relationships/hyperlink" Target="https://youtu.be/HaqEX6VnYT0" TargetMode="External"/><Relationship Id="rId126" Type="http://schemas.openxmlformats.org/officeDocument/2006/relationships/hyperlink" Target="https://youtu.be/ckMF0nv1W04" TargetMode="External"/><Relationship Id="rId125" Type="http://schemas.openxmlformats.org/officeDocument/2006/relationships/hyperlink" Target="https://youtu.be/dDmTtUsgS-0" TargetMode="External"/><Relationship Id="rId124" Type="http://schemas.openxmlformats.org/officeDocument/2006/relationships/hyperlink" Target="https://youtu.be/8Y2_abNoyj8" TargetMode="External"/><Relationship Id="rId123" Type="http://schemas.openxmlformats.org/officeDocument/2006/relationships/hyperlink" Target="https://youtu.be/YVolMO0gqfk" TargetMode="External"/><Relationship Id="rId122" Type="http://schemas.openxmlformats.org/officeDocument/2006/relationships/hyperlink" Target="https://youtu.be/Nhbws5J0-UY" TargetMode="External"/><Relationship Id="rId121" Type="http://schemas.openxmlformats.org/officeDocument/2006/relationships/hyperlink" Target="https://youtu.be/lHzilEPqMjQ" TargetMode="External"/><Relationship Id="rId120" Type="http://schemas.openxmlformats.org/officeDocument/2006/relationships/hyperlink" Target="https://youtu.be/eIwHRnWEfGo" TargetMode="External"/><Relationship Id="rId12" Type="http://schemas.openxmlformats.org/officeDocument/2006/relationships/hyperlink" Target="https://youtu.be/VECrnKpWgAk" TargetMode="External"/><Relationship Id="rId119" Type="http://schemas.openxmlformats.org/officeDocument/2006/relationships/hyperlink" Target="https://youtu.be/_PxKeHnY3kI" TargetMode="External"/><Relationship Id="rId118" Type="http://schemas.openxmlformats.org/officeDocument/2006/relationships/hyperlink" Target="https://youtu.be/QRjfg2zgH3U" TargetMode="External"/><Relationship Id="rId117" Type="http://schemas.openxmlformats.org/officeDocument/2006/relationships/hyperlink" Target="https://youtu.be/0cax37LQ3Wk" TargetMode="External"/><Relationship Id="rId116" Type="http://schemas.openxmlformats.org/officeDocument/2006/relationships/hyperlink" Target="https://youtu.be/TngvcDKRyV0" TargetMode="External"/><Relationship Id="rId115" Type="http://schemas.openxmlformats.org/officeDocument/2006/relationships/hyperlink" Target="https://youtu.be/2rxFa95LP1I" TargetMode="External"/><Relationship Id="rId114" Type="http://schemas.openxmlformats.org/officeDocument/2006/relationships/hyperlink" Target="https://youtu.be/vtOi1XABK6g" TargetMode="External"/><Relationship Id="rId113" Type="http://schemas.openxmlformats.org/officeDocument/2006/relationships/hyperlink" Target="https://youtu.be/P6uSoyY9qv0" TargetMode="External"/><Relationship Id="rId112" Type="http://schemas.openxmlformats.org/officeDocument/2006/relationships/hyperlink" Target="https://youtu.be/rVh-ZskOuNo" TargetMode="External"/><Relationship Id="rId111" Type="http://schemas.openxmlformats.org/officeDocument/2006/relationships/hyperlink" Target="https://youtu.be/i3VQpFN6fg4" TargetMode="External"/><Relationship Id="rId110" Type="http://schemas.openxmlformats.org/officeDocument/2006/relationships/hyperlink" Target="https://youtu.be/HazGaq0VKrI" TargetMode="External"/><Relationship Id="rId11" Type="http://schemas.openxmlformats.org/officeDocument/2006/relationships/hyperlink" Target="https://youtu.be/QW4HqvbGeJY" TargetMode="External"/><Relationship Id="rId109" Type="http://schemas.openxmlformats.org/officeDocument/2006/relationships/hyperlink" Target="https://youtu.be/tt1_0gCBy8E" TargetMode="External"/><Relationship Id="rId108" Type="http://schemas.openxmlformats.org/officeDocument/2006/relationships/hyperlink" Target="https://youtu.be/z7HjOrGG4Ys" TargetMode="External"/><Relationship Id="rId107" Type="http://schemas.openxmlformats.org/officeDocument/2006/relationships/hyperlink" Target="https://youtu.be/9RhRZk0iZIE" TargetMode="External"/><Relationship Id="rId106" Type="http://schemas.openxmlformats.org/officeDocument/2006/relationships/hyperlink" Target="https://youtu.be/zXTNajRqhZI" TargetMode="External"/><Relationship Id="rId105" Type="http://schemas.openxmlformats.org/officeDocument/2006/relationships/hyperlink" Target="https://youtu.be/MwdgaoAL8xw" TargetMode="External"/><Relationship Id="rId104" Type="http://schemas.openxmlformats.org/officeDocument/2006/relationships/hyperlink" Target="https://youtu.be/zK3JsGOdP0Q" TargetMode="External"/><Relationship Id="rId103" Type="http://schemas.openxmlformats.org/officeDocument/2006/relationships/hyperlink" Target="https://youtu.be/Ry9pFAbruCE" TargetMode="External"/><Relationship Id="rId102" Type="http://schemas.openxmlformats.org/officeDocument/2006/relationships/hyperlink" Target="https://youtu.be/nimvMuvKkWo" TargetMode="External"/><Relationship Id="rId101" Type="http://schemas.openxmlformats.org/officeDocument/2006/relationships/hyperlink" Target="https://youtu.be/1tbYkMSumsE" TargetMode="External"/><Relationship Id="rId100" Type="http://schemas.openxmlformats.org/officeDocument/2006/relationships/hyperlink" Target="https://youtu.be/pGdojH03PXo" TargetMode="External"/><Relationship Id="rId10" Type="http://schemas.openxmlformats.org/officeDocument/2006/relationships/hyperlink" Target="https://youtu.be/-PwZsQidbqE" TargetMode="External"/><Relationship Id="rId1" Type="http://schemas.openxmlformats.org/officeDocument/2006/relationships/hyperlink" Target="https://youtu.be/AVjzYwQDzeg"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54"/>
  <sheetViews>
    <sheetView tabSelected="1" workbookViewId="0">
      <selection activeCell="M2" sqref="M2"/>
    </sheetView>
  </sheetViews>
  <sheetFormatPr defaultColWidth="9" defaultRowHeight="15"/>
  <cols>
    <col min="1" max="1" width="10.7142857142857" style="1" customWidth="1"/>
    <col min="2" max="2" width="12.7142857142857" style="1" customWidth="1"/>
    <col min="3" max="3" width="10.7142857142857" style="1" customWidth="1"/>
    <col min="4" max="4" width="15.7142857142857" style="1" customWidth="1"/>
    <col min="5" max="5" width="55.7142857142857" style="1" customWidth="1"/>
    <col min="6" max="12" width="9" style="1" hidden="1" customWidth="1"/>
    <col min="13" max="13" width="10.7142857142857" style="2" customWidth="1"/>
    <col min="14" max="16384" width="9" style="1"/>
  </cols>
  <sheetData>
    <row r="1" ht="45" spans="1:12">
      <c r="A1" s="3" t="s">
        <v>0</v>
      </c>
      <c r="B1" s="3" t="s">
        <v>1</v>
      </c>
      <c r="C1" s="3" t="s">
        <v>2</v>
      </c>
      <c r="D1" s="3" t="s">
        <v>3</v>
      </c>
      <c r="E1" s="3" t="s">
        <v>4</v>
      </c>
      <c r="F1" s="3" t="s">
        <v>5</v>
      </c>
      <c r="G1" s="3" t="s">
        <v>6</v>
      </c>
      <c r="H1" s="3" t="s">
        <v>7</v>
      </c>
      <c r="I1" s="3" t="s">
        <v>8</v>
      </c>
      <c r="J1" s="3" t="s">
        <v>9</v>
      </c>
      <c r="K1" s="3" t="s">
        <v>10</v>
      </c>
      <c r="L1" s="3" t="s">
        <v>11</v>
      </c>
    </row>
    <row r="2" ht="375" spans="1:13">
      <c r="A2" s="1" t="s">
        <v>12</v>
      </c>
      <c r="B2" s="1" t="s">
        <v>13</v>
      </c>
      <c r="C2" s="4" t="s">
        <v>14</v>
      </c>
      <c r="D2" s="1" t="s">
        <v>15</v>
      </c>
      <c r="E2" s="1" t="s">
        <v>16</v>
      </c>
      <c r="F2" s="4" t="s">
        <v>17</v>
      </c>
      <c r="G2" s="1" t="s">
        <v>18</v>
      </c>
      <c r="H2" s="1" t="s">
        <v>19</v>
      </c>
      <c r="I2" s="1" t="s">
        <v>20</v>
      </c>
      <c r="J2" s="1" t="s">
        <v>21</v>
      </c>
      <c r="K2" s="1" t="s">
        <v>22</v>
      </c>
      <c r="L2" s="1" t="str">
        <f>HYPERLINK("https://files.afu.se/Downloads/Transcripts/Need%20To%20Know%20(Coulthart%20and%20Zabel)/2023 06 25 - Need to Know - A.G. After Grusch - Need to Know (06-25-23)_AVjzYwQDzeg - transcript (automated).pdf","Transcript Link")</f>
        <v>Transcript Link</v>
      </c>
      <c r="M2" s="5" t="str">
        <f>HYPERLINK("https://files.afu.se/Downloads/Transcripts/Need%20To%20Know%20(Coulthart%20and%20Zabel)/2023 06 25 - Need to Know - A.G. After Grusch - Need to Know (06-25-23)_AVjzYwQDzeg - transcript (automated).pdf","Transcript Link")</f>
        <v>Transcript Link</v>
      </c>
    </row>
    <row r="3" ht="285" spans="1:13">
      <c r="A3" s="1" t="s">
        <v>23</v>
      </c>
      <c r="B3" s="1" t="s">
        <v>13</v>
      </c>
      <c r="C3" s="4" t="s">
        <v>24</v>
      </c>
      <c r="D3" s="1" t="s">
        <v>25</v>
      </c>
      <c r="E3" s="1" t="s">
        <v>26</v>
      </c>
      <c r="F3" s="4" t="s">
        <v>17</v>
      </c>
      <c r="G3" s="1" t="s">
        <v>18</v>
      </c>
      <c r="H3" s="1" t="s">
        <v>19</v>
      </c>
      <c r="I3" s="1" t="s">
        <v>20</v>
      </c>
      <c r="J3" s="1" t="s">
        <v>27</v>
      </c>
      <c r="K3" s="1" t="s">
        <v>22</v>
      </c>
      <c r="L3" s="1" t="str">
        <f>HYPERLINK("https://files.afu.se/Downloads/Transcripts/Need%20To%20Know%20(Coulthart%20and%20Zabel)/2023 06 21 - Need to Know - RFK Jr. Needs a UFO Briefing Fast!_b3jtc0XuNPQ - transcript (automated).pdf","Transcript Link")</f>
        <v>Transcript Link</v>
      </c>
      <c r="M3" s="2" t="str">
        <f>HYPERLINK("https://files.afu.se/Downloads/Transcripts/Need%20To%20Know%20(Coulthart%20and%20Zabel)/2023 06 21 - Need to Know - RFK Jr. Needs a UFO Briefing Fast!_b3jtc0XuNPQ - transcript (automated).pdf","Transcript Link")</f>
        <v>Transcript Link</v>
      </c>
    </row>
    <row r="4" ht="375" spans="1:13">
      <c r="A4" s="1" t="s">
        <v>28</v>
      </c>
      <c r="B4" s="1" t="s">
        <v>13</v>
      </c>
      <c r="C4" s="4" t="s">
        <v>29</v>
      </c>
      <c r="D4" s="1" t="s">
        <v>30</v>
      </c>
      <c r="E4" s="1" t="s">
        <v>31</v>
      </c>
      <c r="F4" s="4" t="s">
        <v>17</v>
      </c>
      <c r="G4" s="1" t="s">
        <v>18</v>
      </c>
      <c r="H4" s="1" t="s">
        <v>19</v>
      </c>
      <c r="I4" s="1" t="s">
        <v>20</v>
      </c>
      <c r="J4" s="1" t="s">
        <v>32</v>
      </c>
      <c r="K4" s="1" t="s">
        <v>22</v>
      </c>
      <c r="L4" s="1" t="str">
        <f>HYPERLINK("https://files.afu.se/Downloads/Transcripts/Need%20To%20Know%20(Coulthart%20and%20Zabel)/2023 06 20 - Need to Know - Rob Schmitt Tonight - Bryce Zabel Rob Schmitt - News Max (06-19-23)_K8IX5kQFTZk - transcript (automated).pdf","Transcript Link")</f>
        <v>Transcript Link</v>
      </c>
      <c r="M4" s="2" t="str">
        <f>HYPERLINK("https://files.afu.se/Downloads/Transcripts/Need%20To%20Know%20(Coulthart%20and%20Zabel)/2023 06 20 - Need to Know - Rob Schmitt Tonight - Bryce Zabel Rob Schmitt - News Max (06-19-23)_K8IX5kQFTZk - transcript (automated).pdf","Transcript Link")</f>
        <v>Transcript Link</v>
      </c>
    </row>
    <row r="5" ht="285" spans="1:13">
      <c r="A5" s="1" t="s">
        <v>28</v>
      </c>
      <c r="B5" s="1" t="s">
        <v>13</v>
      </c>
      <c r="C5" s="4" t="s">
        <v>33</v>
      </c>
      <c r="D5" s="1" t="s">
        <v>34</v>
      </c>
      <c r="E5" s="1" t="s">
        <v>35</v>
      </c>
      <c r="F5" s="4" t="s">
        <v>17</v>
      </c>
      <c r="G5" s="1" t="s">
        <v>18</v>
      </c>
      <c r="H5" s="1" t="s">
        <v>19</v>
      </c>
      <c r="I5" s="1" t="s">
        <v>20</v>
      </c>
      <c r="J5" s="1" t="s">
        <v>36</v>
      </c>
      <c r="K5" s="1" t="s">
        <v>22</v>
      </c>
      <c r="L5" s="1" t="str">
        <f>HYPERLINK("https://files.afu.se/Downloads/Transcripts/Need%20To%20Know%20(Coulthart%20and%20Zabel)/2023 06 20 - Need to Know - Biden Press Secretary Passes the UFO Buck_vb_F4mNMrKs - transcript (automated).pdf","Transcript Link")</f>
        <v>Transcript Link</v>
      </c>
      <c r="M5" s="2" t="str">
        <f>HYPERLINK("https://files.afu.se/Downloads/Transcripts/Need%20To%20Know%20(Coulthart%20and%20Zabel)/2023 06 20 - Need to Know - Biden Press Secretary Passes the UFO Buck_vb_F4mNMrKs - transcript (automated).pdf","Transcript Link")</f>
        <v>Transcript Link</v>
      </c>
    </row>
    <row r="6" ht="285" spans="1:13">
      <c r="A6" s="1" t="s">
        <v>37</v>
      </c>
      <c r="B6" s="1" t="s">
        <v>13</v>
      </c>
      <c r="C6" s="4" t="s">
        <v>38</v>
      </c>
      <c r="D6" s="1" t="s">
        <v>39</v>
      </c>
      <c r="E6" s="1" t="s">
        <v>40</v>
      </c>
      <c r="F6" s="4" t="s">
        <v>17</v>
      </c>
      <c r="G6" s="1" t="s">
        <v>18</v>
      </c>
      <c r="H6" s="1" t="s">
        <v>19</v>
      </c>
      <c r="I6" s="1" t="s">
        <v>20</v>
      </c>
      <c r="J6" s="1" t="s">
        <v>41</v>
      </c>
      <c r="K6" s="1" t="s">
        <v>22</v>
      </c>
      <c r="L6" s="1" t="str">
        <f>HYPERLINK("https://files.afu.se/Downloads/Transcripts/Need%20To%20Know%20(Coulthart%20and%20Zabel)/2023 06 12 - Need to Know - Inside the Dave Grusch Interview — Somewhere in the Skies (06-11-23)_oKSCv7i99hk - transcript (automated).pdf","Transcript Link")</f>
        <v>Transcript Link</v>
      </c>
      <c r="M6" s="2" t="str">
        <f>HYPERLINK("https://files.afu.se/Downloads/Transcripts/Need%20To%20Know%20(Coulthart%20and%20Zabel)/2023 06 12 - Need to Know - Inside the Dave Grusch Interview — Somewhere in the Skies (06-11-23)_oKSCv7i99hk - transcript (automated).pdf","Transcript Link")</f>
        <v>Transcript Link</v>
      </c>
    </row>
    <row r="7" ht="240" spans="1:13">
      <c r="A7" s="1" t="s">
        <v>37</v>
      </c>
      <c r="B7" s="1" t="s">
        <v>13</v>
      </c>
      <c r="C7" s="4" t="s">
        <v>42</v>
      </c>
      <c r="D7" s="1" t="s">
        <v>43</v>
      </c>
      <c r="E7" s="1" t="s">
        <v>44</v>
      </c>
      <c r="F7" s="4" t="s">
        <v>17</v>
      </c>
      <c r="G7" s="1" t="s">
        <v>18</v>
      </c>
      <c r="H7" s="1" t="s">
        <v>19</v>
      </c>
      <c r="I7" s="1" t="s">
        <v>20</v>
      </c>
      <c r="J7" s="1" t="s">
        <v>45</v>
      </c>
      <c r="K7" s="1" t="s">
        <v>22</v>
      </c>
      <c r="L7" s="1" t="str">
        <f>HYPERLINK("https://files.afu.se/Downloads/Transcripts/Need%20To%20Know%20(Coulthart%20and%20Zabel)/2023 06 12 - Need to Know - Behind-the-Scenes of UFO Whistleblower TV Special - Need to Know (06-11-23)_5-As3SXPeJg - transcript (automated).pdf","Transcript Link")</f>
        <v>Transcript Link</v>
      </c>
      <c r="M7" s="2" t="str">
        <f>HYPERLINK("https://files.afu.se/Downloads/Transcripts/Need%20To%20Know%20(Coulthart%20and%20Zabel)/2023 06 12 - Need to Know - Behind-the-Scenes of UFO Whistleblower TV Special - Need to Know (06-11-23)_5-As3SXPeJg - transcript (automated).pdf","Transcript Link")</f>
        <v>Transcript Link</v>
      </c>
    </row>
    <row r="8" ht="180" spans="1:13">
      <c r="A8" s="1" t="s">
        <v>37</v>
      </c>
      <c r="B8" s="1" t="s">
        <v>13</v>
      </c>
      <c r="C8" s="4" t="s">
        <v>46</v>
      </c>
      <c r="D8" s="1" t="s">
        <v>47</v>
      </c>
      <c r="E8" s="1" t="s">
        <v>48</v>
      </c>
      <c r="F8" s="4" t="s">
        <v>17</v>
      </c>
      <c r="G8" s="1" t="s">
        <v>18</v>
      </c>
      <c r="H8" s="1" t="s">
        <v>19</v>
      </c>
      <c r="I8" s="1" t="s">
        <v>20</v>
      </c>
      <c r="J8" s="1" t="s">
        <v>49</v>
      </c>
      <c r="K8" s="1" t="s">
        <v>22</v>
      </c>
      <c r="L8" s="1" t="str">
        <f>HYPERLINK("https://files.afu.se/Downloads/Transcripts/Need%20To%20Know%20(Coulthart%20and%20Zabel)/2023 06 12 - Need to Know - News Nation Prime - Bryce Zabel Natasha Zouves (06-11-23)_SRmRH-tR4KM - transcript (automated).pdf","Transcript Link")</f>
        <v>Transcript Link</v>
      </c>
      <c r="M8" s="2" t="str">
        <f>HYPERLINK("https://files.afu.se/Downloads/Transcripts/Need%20To%20Know%20(Coulthart%20and%20Zabel)/2023 06 12 - Need to Know - News Nation Prime - Bryce Zabel Natasha Zouves (06-11-23)_SRmRH-tR4KM - transcript (automated).pdf","Transcript Link")</f>
        <v>Transcript Link</v>
      </c>
    </row>
    <row r="9" ht="405" spans="1:13">
      <c r="A9" s="1" t="s">
        <v>50</v>
      </c>
      <c r="B9" s="1" t="s">
        <v>13</v>
      </c>
      <c r="C9" s="4" t="s">
        <v>51</v>
      </c>
      <c r="D9" s="1" t="s">
        <v>52</v>
      </c>
      <c r="E9" s="1" t="s">
        <v>53</v>
      </c>
      <c r="F9" s="4" t="s">
        <v>17</v>
      </c>
      <c r="G9" s="1" t="s">
        <v>18</v>
      </c>
      <c r="H9" s="1" t="s">
        <v>19</v>
      </c>
      <c r="I9" s="1" t="s">
        <v>20</v>
      </c>
      <c r="J9" s="1" t="s">
        <v>54</v>
      </c>
      <c r="K9" s="1" t="s">
        <v>22</v>
      </c>
      <c r="L9" s="1" t="str">
        <f>HYPERLINK("https://files.afu.se/Downloads/Transcripts/Need%20To%20Know%20(Coulthart%20and%20Zabel)/2023 06 09 - Need to Know - Ingraham Angle - Bryce Zabel Laura Ingraham - Fox (06-08-23)_NOgXrSlTPIE - transcript (automated).pdf","Transcript Link")</f>
        <v>Transcript Link</v>
      </c>
      <c r="M9" s="2" t="str">
        <f>HYPERLINK("https://files.afu.se/Downloads/Transcripts/Need%20To%20Know%20(Coulthart%20and%20Zabel)/2023 06 09 - Need to Know - Ingraham Angle - Bryce Zabel Laura Ingraham - Fox (06-08-23)_NOgXrSlTPIE - transcript (automated).pdf","Transcript Link")</f>
        <v>Transcript Link</v>
      </c>
    </row>
    <row r="10" ht="330" spans="1:13">
      <c r="A10" s="1" t="s">
        <v>55</v>
      </c>
      <c r="B10" s="1" t="s">
        <v>13</v>
      </c>
      <c r="C10" s="4" t="s">
        <v>56</v>
      </c>
      <c r="D10" s="1" t="s">
        <v>57</v>
      </c>
      <c r="E10" s="1" t="s">
        <v>58</v>
      </c>
      <c r="F10" s="4" t="s">
        <v>17</v>
      </c>
      <c r="G10" s="1" t="s">
        <v>18</v>
      </c>
      <c r="H10" s="1" t="s">
        <v>19</v>
      </c>
      <c r="I10" s="1" t="s">
        <v>20</v>
      </c>
      <c r="J10" s="1" t="s">
        <v>59</v>
      </c>
      <c r="K10" s="1" t="s">
        <v>22</v>
      </c>
      <c r="L10" s="1" t="str">
        <f>HYPERLINK("https://files.afu.se/Downloads/Transcripts/Need%20To%20Know%20(Coulthart%20and%20Zabel)/2023 06 08 - Need to Know - Whistleblower Dave Grusch (w  News Nation Promo Clips) - Need to Know (06-07-23)_-PwZsQidbqE - transcript (automated).pdf","Transcript Link")</f>
        <v>Transcript Link</v>
      </c>
      <c r="M10" s="2" t="str">
        <f>HYPERLINK("https://files.afu.se/Downloads/Transcripts/Need%20To%20Know%20(Coulthart%20and%20Zabel)/2023 06 08 - Need to Know - Whistleblower Dave Grusch (w  News Nation Promo Clips) - Need to Know (06-07-23)_-PwZsQidbqE - transcript (automated).pdf","Transcript Link")</f>
        <v>Transcript Link</v>
      </c>
    </row>
    <row r="11" ht="210" spans="1:13">
      <c r="A11" s="1" t="s">
        <v>60</v>
      </c>
      <c r="B11" s="1" t="s">
        <v>13</v>
      </c>
      <c r="C11" s="4" t="s">
        <v>61</v>
      </c>
      <c r="D11" s="1" t="s">
        <v>62</v>
      </c>
      <c r="E11" s="1" t="s">
        <v>63</v>
      </c>
      <c r="F11" s="4" t="s">
        <v>17</v>
      </c>
      <c r="G11" s="1" t="s">
        <v>18</v>
      </c>
      <c r="H11" s="1" t="s">
        <v>19</v>
      </c>
      <c r="I11" s="1" t="s">
        <v>20</v>
      </c>
      <c r="J11" s="1" t="s">
        <v>64</v>
      </c>
      <c r="K11" s="1" t="s">
        <v>22</v>
      </c>
      <c r="L11" s="1" t="str">
        <f>HYPERLINK("https://files.afu.se/Downloads/Transcripts/Need%20To%20Know%20(Coulthart%20and%20Zabel)/2023 06 07 - Need to Know - CUOMO - Bryce Zabel Chris Cuomo - News Nation (06-06-23)_QW4HqvbGeJY - transcript (automated).pdf","Transcript Link")</f>
        <v>Transcript Link</v>
      </c>
      <c r="M11" s="2" t="str">
        <f>HYPERLINK("https://files.afu.se/Downloads/Transcripts/Need%20To%20Know%20(Coulthart%20and%20Zabel)/2023 06 07 - Need to Know - CUOMO - Bryce Zabel Chris Cuomo - News Nation (06-06-23)_QW4HqvbGeJY - transcript (automated).pdf","Transcript Link")</f>
        <v>Transcript Link</v>
      </c>
    </row>
    <row r="12" ht="240" spans="1:13">
      <c r="A12" s="1" t="s">
        <v>60</v>
      </c>
      <c r="B12" s="1" t="s">
        <v>13</v>
      </c>
      <c r="C12" s="4" t="s">
        <v>65</v>
      </c>
      <c r="D12" s="1" t="s">
        <v>66</v>
      </c>
      <c r="E12" s="1" t="s">
        <v>67</v>
      </c>
      <c r="F12" s="4" t="s">
        <v>17</v>
      </c>
      <c r="G12" s="1" t="s">
        <v>18</v>
      </c>
      <c r="H12" s="1" t="s">
        <v>19</v>
      </c>
      <c r="I12" s="1" t="s">
        <v>20</v>
      </c>
      <c r="J12" s="1" t="s">
        <v>68</v>
      </c>
      <c r="K12" s="1" t="s">
        <v>22</v>
      </c>
      <c r="L12" s="1" t="str">
        <f>HYPERLINK("https://files.afu.se/Downloads/Transcripts/Need%20To%20Know%20(Coulthart%20and%20Zabel)/2023 06 07 - Need to Know -  We Are Not Alone  - Grusch Interview Promo - News Nation (06-06-23)_VECrnKpWgAk - transcript (automated).pdf","Transcript Link")</f>
        <v>Transcript Link</v>
      </c>
      <c r="M12" s="2" t="str">
        <f>HYPERLINK("https://files.afu.se/Downloads/Transcripts/Need%20To%20Know%20(Coulthart%20and%20Zabel)/2023 06 07 - Need to Know -  We Are Not Alone  - Grusch Interview Promo - News Nation (06-06-23)_VECrnKpWgAk - transcript (automated).pdf","Transcript Link")</f>
        <v>Transcript Link</v>
      </c>
    </row>
    <row r="13" ht="360" spans="1:13">
      <c r="A13" s="1" t="s">
        <v>69</v>
      </c>
      <c r="B13" s="1" t="s">
        <v>13</v>
      </c>
      <c r="C13" s="4" t="s">
        <v>70</v>
      </c>
      <c r="D13" s="1" t="s">
        <v>71</v>
      </c>
      <c r="E13" s="1" t="s">
        <v>72</v>
      </c>
      <c r="F13" s="4" t="s">
        <v>17</v>
      </c>
      <c r="G13" s="1" t="s">
        <v>18</v>
      </c>
      <c r="H13" s="1" t="s">
        <v>19</v>
      </c>
      <c r="I13" s="1" t="s">
        <v>20</v>
      </c>
      <c r="J13" s="1" t="s">
        <v>73</v>
      </c>
      <c r="K13" s="1" t="s">
        <v>22</v>
      </c>
      <c r="L13" s="1" t="str">
        <f>HYPERLINK("https://files.afu.se/Downloads/Transcripts/Need%20To%20Know%20(Coulthart%20and%20Zabel)/2023 06 05 - Need to Know - Whistleblower David Grusch - Need to Know (06-05-23)_rQjbFZT9_EM - transcript (automated).pdf","Transcript Link")</f>
        <v>Transcript Link</v>
      </c>
      <c r="M13" s="2" t="str">
        <f>HYPERLINK("https://files.afu.se/Downloads/Transcripts/Need%20To%20Know%20(Coulthart%20and%20Zabel)/2023 06 05 - Need to Know - Whistleblower David Grusch - Need to Know (06-05-23)_rQjbFZT9_EM - transcript (automated).pdf","Transcript Link")</f>
        <v>Transcript Link</v>
      </c>
    </row>
    <row r="14" ht="409.5" spans="1:13">
      <c r="A14" s="1" t="s">
        <v>74</v>
      </c>
      <c r="B14" s="1" t="s">
        <v>13</v>
      </c>
      <c r="C14" s="4" t="s">
        <v>75</v>
      </c>
      <c r="D14" s="1" t="s">
        <v>76</v>
      </c>
      <c r="E14" s="1" t="s">
        <v>77</v>
      </c>
      <c r="F14" s="4" t="s">
        <v>17</v>
      </c>
      <c r="G14" s="1" t="s">
        <v>18</v>
      </c>
      <c r="H14" s="1" t="s">
        <v>19</v>
      </c>
      <c r="I14" s="1" t="s">
        <v>20</v>
      </c>
      <c r="J14" s="1" t="s">
        <v>78</v>
      </c>
      <c r="K14" s="1" t="s">
        <v>22</v>
      </c>
      <c r="L14" s="1" t="str">
        <f>HYPERLINK("https://files.afu.se/Downloads/Transcripts/Need%20To%20Know%20(Coulthart%20and%20Zabel)/2023 05 25 - Need to Know - Garry Nolan's 100% - Need to Know (05-24-23)_pFHHxzoIuy8 - transcript (automated).pdf","Transcript Link")</f>
        <v>Transcript Link</v>
      </c>
      <c r="M14" s="2" t="str">
        <f>HYPERLINK("https://files.afu.se/Downloads/Transcripts/Need%20To%20Know%20(Coulthart%20and%20Zabel)/2023 05 25 - Need to Know - Garry Nolan's 100% - Need to Know (05-24-23)_pFHHxzoIuy8 - transcript (automated).pdf","Transcript Link")</f>
        <v>Transcript Link</v>
      </c>
    </row>
    <row r="15" ht="409.5" spans="1:13">
      <c r="A15" s="1" t="s">
        <v>79</v>
      </c>
      <c r="B15" s="1" t="s">
        <v>13</v>
      </c>
      <c r="C15" s="4" t="s">
        <v>80</v>
      </c>
      <c r="D15" s="1" t="s">
        <v>81</v>
      </c>
      <c r="E15" s="1" t="s">
        <v>82</v>
      </c>
      <c r="F15" s="4" t="s">
        <v>17</v>
      </c>
      <c r="G15" s="1" t="s">
        <v>18</v>
      </c>
      <c r="H15" s="1" t="s">
        <v>19</v>
      </c>
      <c r="I15" s="1" t="s">
        <v>20</v>
      </c>
      <c r="J15" s="1" t="s">
        <v>83</v>
      </c>
      <c r="K15" s="1" t="s">
        <v>22</v>
      </c>
      <c r="L15" s="1" t="str">
        <f>HYPERLINK("https://files.afu.se/Downloads/Transcripts/Need%20To%20Know%20(Coulthart%20and%20Zabel)/2023 04 27 - Need to Know - UAP UFO Hearings, Leaks and Briefings - Need to Know (04-26-23)_0ZOSixfpq1Y - transcript (automated).pdf","Transcript Link")</f>
        <v>Transcript Link</v>
      </c>
      <c r="M15" s="2" t="str">
        <f>HYPERLINK("https://files.afu.se/Downloads/Transcripts/Need%20To%20Know%20(Coulthart%20and%20Zabel)/2023 04 27 - Need to Know - UAP UFO Hearings, Leaks and Briefings - Need to Know (04-26-23)_0ZOSixfpq1Y - transcript (automated).pdf","Transcript Link")</f>
        <v>Transcript Link</v>
      </c>
    </row>
    <row r="16" ht="409.5" spans="1:13">
      <c r="A16" s="1" t="s">
        <v>84</v>
      </c>
      <c r="B16" s="1" t="s">
        <v>13</v>
      </c>
      <c r="C16" s="4" t="s">
        <v>85</v>
      </c>
      <c r="D16" s="1" t="s">
        <v>86</v>
      </c>
      <c r="E16" s="1" t="s">
        <v>87</v>
      </c>
      <c r="F16" s="4" t="s">
        <v>17</v>
      </c>
      <c r="G16" s="1" t="s">
        <v>18</v>
      </c>
      <c r="H16" s="1" t="s">
        <v>19</v>
      </c>
      <c r="I16" s="1" t="s">
        <v>20</v>
      </c>
      <c r="J16" s="1" t="s">
        <v>88</v>
      </c>
      <c r="K16" s="1" t="s">
        <v>22</v>
      </c>
      <c r="L16" s="1" t="str">
        <f>HYPERLINK("https://files.afu.se/Downloads/Transcripts/Need%20To%20Know%20(Coulthart%20and%20Zabel)/2023 04 15 - Need to Know - UFO Hearing - Need to Know (04-14-23)__KAV-nKB-L4 - transcript (automated).pdf","Transcript Link")</f>
        <v>Transcript Link</v>
      </c>
      <c r="M16" s="2" t="str">
        <f>HYPERLINK("https://files.afu.se/Downloads/Transcripts/Need%20To%20Know%20(Coulthart%20and%20Zabel)/2023 04 15 - Need to Know - UFO Hearing - Need to Know (04-14-23)__KAV-nKB-L4 - transcript (automated).pdf","Transcript Link")</f>
        <v>Transcript Link</v>
      </c>
    </row>
    <row r="17" ht="409.5" spans="1:13">
      <c r="A17" s="1" t="s">
        <v>89</v>
      </c>
      <c r="B17" s="1" t="s">
        <v>13</v>
      </c>
      <c r="C17" s="4" t="s">
        <v>90</v>
      </c>
      <c r="D17" s="1" t="s">
        <v>91</v>
      </c>
      <c r="E17" s="1" t="s">
        <v>92</v>
      </c>
      <c r="F17" s="4" t="s">
        <v>17</v>
      </c>
      <c r="G17" s="1" t="s">
        <v>18</v>
      </c>
      <c r="H17" s="1" t="s">
        <v>19</v>
      </c>
      <c r="I17" s="1" t="s">
        <v>20</v>
      </c>
      <c r="J17" s="1" t="s">
        <v>93</v>
      </c>
      <c r="K17" s="1" t="s">
        <v>22</v>
      </c>
      <c r="L17" s="1" t="str">
        <f>HYPERLINK("https://files.afu.se/Downloads/Transcripts/Need%20To%20Know%20(Coulthart%20and%20Zabel)/2023 03 31 - Need to Know - Would You Like Some Danish with Your UFO  - Need to Know (More) (03-31-23)_5VwDo_m5Yok - transcript (automated).pdf","Transcript Link")</f>
        <v>Transcript Link</v>
      </c>
      <c r="M17" s="2" t="str">
        <f>HYPERLINK("https://files.afu.se/Downloads/Transcripts/Need%20To%20Know%20(Coulthart%20and%20Zabel)/2023 03 31 - Need to Know - Would You Like Some Danish with Your UFO  - Need to Know (More) (03-31-23)_5VwDo_m5Yok - transcript (automated).pdf","Transcript Link")</f>
        <v>Transcript Link</v>
      </c>
    </row>
    <row r="18" ht="409.5" spans="1:13">
      <c r="A18" s="1" t="s">
        <v>94</v>
      </c>
      <c r="B18" s="1" t="s">
        <v>13</v>
      </c>
      <c r="C18" s="4" t="s">
        <v>95</v>
      </c>
      <c r="D18" s="1" t="s">
        <v>96</v>
      </c>
      <c r="E18" s="1" t="s">
        <v>97</v>
      </c>
      <c r="F18" s="4" t="s">
        <v>17</v>
      </c>
      <c r="G18" s="1" t="s">
        <v>18</v>
      </c>
      <c r="H18" s="1" t="s">
        <v>19</v>
      </c>
      <c r="I18" s="1" t="s">
        <v>20</v>
      </c>
      <c r="J18" s="1" t="s">
        <v>98</v>
      </c>
      <c r="K18" s="1" t="s">
        <v>22</v>
      </c>
      <c r="L18" s="1" t="str">
        <f>HYPERLINK("https://files.afu.se/Downloads/Transcripts/Need%20To%20Know%20(Coulthart%20and%20Zabel)/2023 03 16 - Need to Know - The Ides of March - Need to Know (03-15-23)_1fmJ9lR28ks - transcript (automated).pdf","Transcript Link")</f>
        <v>Transcript Link</v>
      </c>
      <c r="M18" s="2" t="str">
        <f>HYPERLINK("https://files.afu.se/Downloads/Transcripts/Need%20To%20Know%20(Coulthart%20and%20Zabel)/2023 03 16 - Need to Know - The Ides of March - Need to Know (03-15-23)_1fmJ9lR28ks - transcript (automated).pdf","Transcript Link")</f>
        <v>Transcript Link</v>
      </c>
    </row>
    <row r="19" ht="409.5" spans="1:13">
      <c r="A19" s="1" t="s">
        <v>99</v>
      </c>
      <c r="B19" s="1" t="s">
        <v>13</v>
      </c>
      <c r="C19" s="4" t="s">
        <v>100</v>
      </c>
      <c r="D19" s="1" t="s">
        <v>101</v>
      </c>
      <c r="E19" s="1" t="s">
        <v>102</v>
      </c>
      <c r="F19" s="4" t="s">
        <v>17</v>
      </c>
      <c r="G19" s="1" t="s">
        <v>18</v>
      </c>
      <c r="H19" s="1" t="s">
        <v>19</v>
      </c>
      <c r="I19" s="1" t="s">
        <v>20</v>
      </c>
      <c r="J19" s="1" t="s">
        <v>103</v>
      </c>
      <c r="K19" s="1" t="s">
        <v>22</v>
      </c>
      <c r="L19" s="1" t="str">
        <f>HYPERLINK("https://files.afu.se/Downloads/Transcripts/Need%20To%20Know%20(Coulthart%20and%20Zabel)/2023 02 11 - Need to Know - Chinese Balloon Shoot - Need to Know (02-10-23)_Ys47XIOD8h8 - transcript (automated).pdf","Transcript Link")</f>
        <v>Transcript Link</v>
      </c>
      <c r="M19" s="2" t="str">
        <f>HYPERLINK("https://files.afu.se/Downloads/Transcripts/Need%20To%20Know%20(Coulthart%20and%20Zabel)/2023 02 11 - Need to Know - Chinese Balloon Shoot - Need to Know (02-10-23)_Ys47XIOD8h8 - transcript (automated).pdf","Transcript Link")</f>
        <v>Transcript Link</v>
      </c>
    </row>
    <row r="20" ht="409.5" spans="1:13">
      <c r="A20" s="1" t="s">
        <v>104</v>
      </c>
      <c r="B20" s="1" t="s">
        <v>13</v>
      </c>
      <c r="C20" s="4" t="s">
        <v>105</v>
      </c>
      <c r="D20" s="1" t="s">
        <v>106</v>
      </c>
      <c r="E20" s="1" t="s">
        <v>107</v>
      </c>
      <c r="F20" s="4" t="s">
        <v>17</v>
      </c>
      <c r="G20" s="1" t="s">
        <v>18</v>
      </c>
      <c r="H20" s="1" t="s">
        <v>19</v>
      </c>
      <c r="I20" s="1" t="s">
        <v>20</v>
      </c>
      <c r="J20" s="1" t="s">
        <v>108</v>
      </c>
      <c r="K20" s="1" t="s">
        <v>22</v>
      </c>
      <c r="L20" s="1" t="str">
        <f>HYPERLINK("https://files.afu.se/Downloads/Transcripts/Need%20To%20Know%20(Coulthart%20and%20Zabel)/2023 01 14 - Need to Know - Grading the UAP Report - Need to Know (01-13-23)_ZGiQrsyF1U8 - transcript (automated).pdf","Transcript Link")</f>
        <v>Transcript Link</v>
      </c>
      <c r="M20" s="2" t="str">
        <f>HYPERLINK("https://files.afu.se/Downloads/Transcripts/Need%20To%20Know%20(Coulthart%20and%20Zabel)/2023 01 14 - Need to Know - Grading the UAP Report - Need to Know (01-13-23)_ZGiQrsyF1U8 - transcript (automated).pdf","Transcript Link")</f>
        <v>Transcript Link</v>
      </c>
    </row>
    <row r="21" ht="360" spans="1:13">
      <c r="A21" s="1" t="s">
        <v>109</v>
      </c>
      <c r="B21" s="1" t="s">
        <v>13</v>
      </c>
      <c r="C21" s="4" t="s">
        <v>110</v>
      </c>
      <c r="D21" s="1" t="s">
        <v>111</v>
      </c>
      <c r="E21" s="1" t="s">
        <v>112</v>
      </c>
      <c r="F21" s="4" t="s">
        <v>17</v>
      </c>
      <c r="G21" s="1" t="s">
        <v>18</v>
      </c>
      <c r="H21" s="1" t="s">
        <v>19</v>
      </c>
      <c r="I21" s="1" t="s">
        <v>20</v>
      </c>
      <c r="J21" s="1" t="s">
        <v>113</v>
      </c>
      <c r="K21" s="1" t="s">
        <v>22</v>
      </c>
      <c r="L21" s="1" t="str">
        <f>HYPERLINK("https://files.afu.se/Downloads/Transcripts/Need%20To%20Know%20(Coulthart%20and%20Zabel)/2023 01 07 - Need to Know - The NDAA Is Law - Need to Know (01-06-23)_Bi8ENmUagxw - transcript (automated).pdf","Transcript Link")</f>
        <v>Transcript Link</v>
      </c>
      <c r="M21" s="2" t="str">
        <f>HYPERLINK("https://files.afu.se/Downloads/Transcripts/Need%20To%20Know%20(Coulthart%20and%20Zabel)/2023 01 07 - Need to Know - The NDAA Is Law - Need to Know (01-06-23)_Bi8ENmUagxw - transcript (automated).pdf","Transcript Link")</f>
        <v>Transcript Link</v>
      </c>
    </row>
    <row r="22" ht="345" spans="1:13">
      <c r="A22" s="1" t="s">
        <v>114</v>
      </c>
      <c r="B22" s="1" t="s">
        <v>13</v>
      </c>
      <c r="C22" s="4" t="s">
        <v>115</v>
      </c>
      <c r="D22" s="1" t="s">
        <v>116</v>
      </c>
      <c r="E22" s="1" t="s">
        <v>117</v>
      </c>
      <c r="F22" s="4" t="s">
        <v>17</v>
      </c>
      <c r="G22" s="1" t="s">
        <v>18</v>
      </c>
      <c r="H22" s="1" t="s">
        <v>19</v>
      </c>
      <c r="I22" s="1" t="s">
        <v>20</v>
      </c>
      <c r="J22" s="1" t="s">
        <v>118</v>
      </c>
      <c r="K22" s="1" t="s">
        <v>22</v>
      </c>
      <c r="L22" s="1" t="str">
        <f>HYPERLINK("https://files.afu.se/Downloads/Transcripts/Need%20To%20Know%20(Coulthart%20and%20Zabel)/2022 12 01 - Need to Know - 5 Years Since NYT's UFO Scoop - Need to Know (12-01-22)_D62Jj7Ju03A - transcript (automated).pdf","Transcript Link")</f>
        <v>Transcript Link</v>
      </c>
      <c r="M22" s="2" t="str">
        <f>HYPERLINK("https://files.afu.se/Downloads/Transcripts/Need%20To%20Know%20(Coulthart%20and%20Zabel)/2022 12 01 - Need to Know - 5 Years Since NYT's UFO Scoop - Need to Know (12-01-22)_D62Jj7Ju03A - transcript (automated).pdf","Transcript Link")</f>
        <v>Transcript Link</v>
      </c>
    </row>
    <row r="23" ht="375" spans="1:13">
      <c r="A23" s="1" t="s">
        <v>119</v>
      </c>
      <c r="B23" s="1" t="s">
        <v>13</v>
      </c>
      <c r="C23" s="4" t="s">
        <v>120</v>
      </c>
      <c r="D23" s="1" t="s">
        <v>121</v>
      </c>
      <c r="E23" s="1" t="s">
        <v>122</v>
      </c>
      <c r="F23" s="4" t="s">
        <v>17</v>
      </c>
      <c r="G23" s="1" t="s">
        <v>18</v>
      </c>
      <c r="H23" s="1" t="s">
        <v>19</v>
      </c>
      <c r="I23" s="1" t="s">
        <v>20</v>
      </c>
      <c r="J23" s="1" t="s">
        <v>123</v>
      </c>
      <c r="K23" s="1" t="s">
        <v>22</v>
      </c>
      <c r="L23" s="1" t="str">
        <f>HYPERLINK("https://files.afu.se/Downloads/Transcripts/Need%20To%20Know%20(Coulthart%20and%20Zabel)/2022 11 02 - Need to Know - The Late Report - Need to Know (11-01-22)_3o04UkYg_ks - transcript (automated).pdf","Transcript Link")</f>
        <v>Transcript Link</v>
      </c>
      <c r="M23" s="2" t="str">
        <f>HYPERLINK("https://files.afu.se/Downloads/Transcripts/Need%20To%20Know%20(Coulthart%20and%20Zabel)/2022 11 02 - Need to Know - The Late Report - Need to Know (11-01-22)_3o04UkYg_ks - transcript (automated).pdf","Transcript Link")</f>
        <v>Transcript Link</v>
      </c>
    </row>
    <row r="24" ht="390" spans="1:13">
      <c r="A24" s="1" t="s">
        <v>124</v>
      </c>
      <c r="B24" s="1" t="s">
        <v>13</v>
      </c>
      <c r="C24" s="4" t="s">
        <v>125</v>
      </c>
      <c r="D24" s="1" t="s">
        <v>126</v>
      </c>
      <c r="E24" s="1" t="s">
        <v>127</v>
      </c>
      <c r="F24" s="4" t="s">
        <v>17</v>
      </c>
      <c r="G24" s="1" t="s">
        <v>18</v>
      </c>
      <c r="H24" s="1" t="s">
        <v>19</v>
      </c>
      <c r="I24" s="1" t="s">
        <v>20</v>
      </c>
      <c r="J24" s="1" t="s">
        <v>128</v>
      </c>
      <c r="K24" s="1" t="s">
        <v>22</v>
      </c>
      <c r="L24" s="1" t="str">
        <f>HYPERLINK("https://files.afu.se/Downloads/Transcripts/Need%20To%20Know%20(Coulthart%20and%20Zabel)/2022 10 22 - Need to Know - Core Secret - Need to Know (10-21-22)_e6XE7wef6k0 - transcript (automated).pdf","Transcript Link")</f>
        <v>Transcript Link</v>
      </c>
      <c r="M24" s="2" t="str">
        <f>HYPERLINK("https://files.afu.se/Downloads/Transcripts/Need%20To%20Know%20(Coulthart%20and%20Zabel)/2022 10 22 - Need to Know - Core Secret - Need to Know (10-21-22)_e6XE7wef6k0 - transcript (automated).pdf","Transcript Link")</f>
        <v>Transcript Link</v>
      </c>
    </row>
    <row r="25" ht="409.5" spans="1:13">
      <c r="A25" s="1" t="s">
        <v>129</v>
      </c>
      <c r="B25" s="1" t="s">
        <v>13</v>
      </c>
      <c r="C25" s="4" t="s">
        <v>130</v>
      </c>
      <c r="D25" s="1" t="s">
        <v>131</v>
      </c>
      <c r="E25" s="1" t="s">
        <v>132</v>
      </c>
      <c r="F25" s="4" t="s">
        <v>17</v>
      </c>
      <c r="G25" s="1" t="s">
        <v>18</v>
      </c>
      <c r="H25" s="1" t="s">
        <v>19</v>
      </c>
      <c r="I25" s="1" t="s">
        <v>20</v>
      </c>
      <c r="J25" s="1" t="s">
        <v>133</v>
      </c>
      <c r="K25" s="1" t="s">
        <v>22</v>
      </c>
      <c r="L25" s="1" t="str">
        <f>HYPERLINK("https://files.afu.se/Downloads/Transcripts/Need%20To%20Know%20(Coulthart%20and%20Zabel)/2022 10 07 - Need to Know - Ukraine UAP Sighting - Need to Know (10-05-22)_AMZdrtKI_mo - transcript (automated).pdf","Transcript Link")</f>
        <v>Transcript Link</v>
      </c>
      <c r="M25" s="2" t="str">
        <f>HYPERLINK("https://files.afu.se/Downloads/Transcripts/Need%20To%20Know%20(Coulthart%20and%20Zabel)/2022 10 07 - Need to Know - Ukraine UAP Sighting - Need to Know (10-05-22)_AMZdrtKI_mo - transcript (automated).pdf","Transcript Link")</f>
        <v>Transcript Link</v>
      </c>
    </row>
    <row r="26" ht="315" spans="1:13">
      <c r="A26" s="1" t="s">
        <v>134</v>
      </c>
      <c r="B26" s="1" t="s">
        <v>13</v>
      </c>
      <c r="C26" s="4" t="s">
        <v>135</v>
      </c>
      <c r="D26" s="1" t="s">
        <v>136</v>
      </c>
      <c r="E26" s="1" t="s">
        <v>137</v>
      </c>
      <c r="F26" s="4" t="s">
        <v>17</v>
      </c>
      <c r="G26" s="1" t="s">
        <v>18</v>
      </c>
      <c r="H26" s="1" t="s">
        <v>19</v>
      </c>
      <c r="I26" s="1" t="s">
        <v>20</v>
      </c>
      <c r="J26" s="1" t="s">
        <v>138</v>
      </c>
      <c r="K26" s="1" t="s">
        <v>22</v>
      </c>
      <c r="L26" s="1" t="str">
        <f>HYPERLINK("https://files.afu.se/Downloads/Transcripts/Need%20To%20Know%20(Coulthart%20and%20Zabel)/2022 09 15 - Need to Know - UFOlogy Must Die  - Need to Know (09-14-22)_b-_QillPBM4 - transcript (automated).pdf","Transcript Link")</f>
        <v>Transcript Link</v>
      </c>
      <c r="M26" s="2" t="str">
        <f>HYPERLINK("https://files.afu.se/Downloads/Transcripts/Need%20To%20Know%20(Coulthart%20and%20Zabel)/2022 09 15 - Need to Know - UFOlogy Must Die  - Need to Know (09-14-22)_b-_QillPBM4 - transcript (automated).pdf","Transcript Link")</f>
        <v>Transcript Link</v>
      </c>
    </row>
    <row r="27" ht="225" spans="1:13">
      <c r="A27" s="1" t="s">
        <v>139</v>
      </c>
      <c r="B27" s="1" t="s">
        <v>13</v>
      </c>
      <c r="C27" s="4" t="s">
        <v>140</v>
      </c>
      <c r="D27" s="1" t="s">
        <v>141</v>
      </c>
      <c r="E27" s="1" t="s">
        <v>142</v>
      </c>
      <c r="F27" s="4" t="s">
        <v>17</v>
      </c>
      <c r="G27" s="1" t="s">
        <v>18</v>
      </c>
      <c r="H27" s="1" t="s">
        <v>19</v>
      </c>
      <c r="I27" s="1" t="s">
        <v>20</v>
      </c>
      <c r="J27" s="1" t="s">
        <v>143</v>
      </c>
      <c r="K27" s="1" t="s">
        <v>22</v>
      </c>
      <c r="L27" s="1" t="str">
        <f>HYPERLINK("https://files.afu.se/Downloads/Transcripts/Need%20To%20Know%20(Coulthart%20and%20Zabel)/2022 09 12 - Need to Know - Video Promo for  Need to Know  The UFO Phenomenon _s0AqWv2F68c - transcript (automated).pdf","Transcript Link")</f>
        <v>Transcript Link</v>
      </c>
      <c r="M27" s="2" t="str">
        <f>HYPERLINK("https://files.afu.se/Downloads/Transcripts/Need%20To%20Know%20(Coulthart%20and%20Zabel)/2022 09 12 - Need to Know - Video Promo for  Need to Know  The UFO Phenomenon _s0AqWv2F68c - transcript (automated).pdf","Transcript Link")</f>
        <v>Transcript Link</v>
      </c>
    </row>
    <row r="28" ht="345" spans="1:13">
      <c r="A28" s="1" t="s">
        <v>144</v>
      </c>
      <c r="B28" s="1" t="s">
        <v>13</v>
      </c>
      <c r="C28" s="4" t="s">
        <v>145</v>
      </c>
      <c r="D28" s="1" t="s">
        <v>146</v>
      </c>
      <c r="E28" s="1" t="s">
        <v>147</v>
      </c>
      <c r="F28" s="4" t="s">
        <v>17</v>
      </c>
      <c r="G28" s="1" t="s">
        <v>18</v>
      </c>
      <c r="H28" s="1" t="s">
        <v>19</v>
      </c>
      <c r="I28" s="1" t="s">
        <v>20</v>
      </c>
      <c r="J28" s="1" t="s">
        <v>148</v>
      </c>
      <c r="K28" s="1" t="s">
        <v>22</v>
      </c>
      <c r="L28" s="1" t="str">
        <f>HYPERLINK("https://files.afu.se/Downloads/Transcripts/Need%20To%20Know%20(Coulthart%20and%20Zabel)/2022 09 09 - Need to Know - Outtakes from  Need to Know  The UFO Phenomenon _dIA8tQQgbfg - transcript (automated).pdf","Transcript Link")</f>
        <v>Transcript Link</v>
      </c>
      <c r="M28" s="2" t="str">
        <f>HYPERLINK("https://files.afu.se/Downloads/Transcripts/Need%20To%20Know%20(Coulthart%20and%20Zabel)/2022 09 09 - Need to Know - Outtakes from  Need to Know  The UFO Phenomenon _dIA8tQQgbfg - transcript (automated).pdf","Transcript Link")</f>
        <v>Transcript Link</v>
      </c>
    </row>
    <row r="29" ht="300" spans="1:13">
      <c r="A29" s="1" t="s">
        <v>149</v>
      </c>
      <c r="B29" s="1" t="s">
        <v>13</v>
      </c>
      <c r="C29" s="4" t="s">
        <v>150</v>
      </c>
      <c r="D29" s="1" t="s">
        <v>151</v>
      </c>
      <c r="E29" s="1" t="s">
        <v>152</v>
      </c>
      <c r="F29" s="4" t="s">
        <v>17</v>
      </c>
      <c r="G29" s="1" t="s">
        <v>18</v>
      </c>
      <c r="H29" s="1" t="s">
        <v>19</v>
      </c>
      <c r="I29" s="1" t="s">
        <v>20</v>
      </c>
      <c r="J29" s="1" t="s">
        <v>153</v>
      </c>
      <c r="K29" s="1" t="s">
        <v>22</v>
      </c>
      <c r="L29" s="1" t="str">
        <f>HYPERLINK("https://files.afu.se/Downloads/Transcripts/Need%20To%20Know%20(Coulthart%20and%20Zabel)/2022 08 25 - Need to Know - If We Were in an Oliver Stone Conspiracy Thriller..._4yrtTfHEFDE - transcript (automated).pdf","Transcript Link")</f>
        <v>Transcript Link</v>
      </c>
      <c r="M29" s="2" t="str">
        <f>HYPERLINK("https://files.afu.se/Downloads/Transcripts/Need%20To%20Know%20(Coulthart%20and%20Zabel)/2022 08 25 - Need to Know - If We Were in an Oliver Stone Conspiracy Thriller..._4yrtTfHEFDE - transcript (automated).pdf","Transcript Link")</f>
        <v>Transcript Link</v>
      </c>
    </row>
    <row r="30" ht="409.5" spans="1:13">
      <c r="A30" s="1" t="s">
        <v>154</v>
      </c>
      <c r="B30" s="1" t="s">
        <v>13</v>
      </c>
      <c r="C30" s="4" t="s">
        <v>155</v>
      </c>
      <c r="D30" s="1" t="s">
        <v>156</v>
      </c>
      <c r="E30" s="1" t="s">
        <v>157</v>
      </c>
      <c r="F30" s="4" t="s">
        <v>17</v>
      </c>
      <c r="G30" s="1" t="s">
        <v>18</v>
      </c>
      <c r="H30" s="1" t="s">
        <v>19</v>
      </c>
      <c r="I30" s="1" t="s">
        <v>20</v>
      </c>
      <c r="J30" s="1" t="s">
        <v>158</v>
      </c>
      <c r="K30" s="1" t="s">
        <v>22</v>
      </c>
      <c r="L30" s="1" t="str">
        <f>HYPERLINK("https://files.afu.se/Downloads/Transcripts/Need%20To%20Know%20(Coulthart%20and%20Zabel)/2022 08 21 - Need to Know - The Beatles Record  Show Up  at Friar Park, 1971_QhXvradQkQg - transcript (automated).pdf","Transcript Link")</f>
        <v>Transcript Link</v>
      </c>
      <c r="M30" s="2" t="str">
        <f>HYPERLINK("https://files.afu.se/Downloads/Transcripts/Need%20To%20Know%20(Coulthart%20and%20Zabel)/2022 08 21 - Need to Know - The Beatles Record  Show Up  at Friar Park, 1971_QhXvradQkQg - transcript (automated).pdf","Transcript Link")</f>
        <v>Transcript Link</v>
      </c>
    </row>
    <row r="31" ht="180" spans="1:13">
      <c r="A31" s="1" t="s">
        <v>154</v>
      </c>
      <c r="B31" s="1" t="s">
        <v>13</v>
      </c>
      <c r="C31" s="4" t="s">
        <v>159</v>
      </c>
      <c r="D31" s="1" t="s">
        <v>160</v>
      </c>
      <c r="E31" s="1" t="s">
        <v>161</v>
      </c>
      <c r="F31" s="4" t="s">
        <v>17</v>
      </c>
      <c r="G31" s="1" t="s">
        <v>18</v>
      </c>
      <c r="H31" s="1" t="s">
        <v>19</v>
      </c>
      <c r="I31" s="1" t="s">
        <v>20</v>
      </c>
      <c r="J31" s="1" t="s">
        <v>162</v>
      </c>
      <c r="K31" s="1" t="s">
        <v>22</v>
      </c>
      <c r="L31" s="1" t="str">
        <f>HYPERLINK("https://files.afu.se/Downloads/Transcripts/Need%20To%20Know%20(Coulthart%20and%20Zabel)/2022 08 21 - Need to Know - Oh My, Oh My - Reacting to Congressional UFO Legislation_XoSn7jrK2dA - transcript (automated).pdf","Transcript Link")</f>
        <v>Transcript Link</v>
      </c>
      <c r="M31" s="2" t="str">
        <f>HYPERLINK("https://files.afu.se/Downloads/Transcripts/Need%20To%20Know%20(Coulthart%20and%20Zabel)/2022 08 21 - Need to Know - Oh My, Oh My - Reacting to Congressional UFO Legislation_XoSn7jrK2dA - transcript (automated).pdf","Transcript Link")</f>
        <v>Transcript Link</v>
      </c>
    </row>
    <row r="32" ht="300" spans="1:13">
      <c r="A32" s="1" t="s">
        <v>163</v>
      </c>
      <c r="B32" s="1" t="s">
        <v>13</v>
      </c>
      <c r="C32" s="4" t="s">
        <v>164</v>
      </c>
      <c r="D32" s="1" t="s">
        <v>165</v>
      </c>
      <c r="E32" s="1" t="s">
        <v>166</v>
      </c>
      <c r="F32" s="4" t="s">
        <v>17</v>
      </c>
      <c r="G32" s="1" t="s">
        <v>18</v>
      </c>
      <c r="H32" s="1" t="s">
        <v>19</v>
      </c>
      <c r="I32" s="1" t="s">
        <v>20</v>
      </c>
      <c r="J32" s="1" t="s">
        <v>167</v>
      </c>
      <c r="K32" s="1" t="s">
        <v>22</v>
      </c>
      <c r="L32" s="1" t="str">
        <f>HYPERLINK("https://files.afu.se/Downloads/Transcripts/Need%20To%20Know%20(Coulthart%20and%20Zabel)/2022 08 19 - Need to Know - A Beer with Ross &amp; Bryce &amp; Rob &amp; Kieran - Need to Know_A0SdTFO4GDY - transcript (automated).pdf","Transcript Link")</f>
        <v>Transcript Link</v>
      </c>
      <c r="M32" s="2" t="str">
        <f>HYPERLINK("https://files.afu.se/Downloads/Transcripts/Need%20To%20Know%20(Coulthart%20and%20Zabel)/2022 08 19 - Need to Know - A Beer with Ross &amp; Bryce &amp; Rob &amp; Kieran - Need to Know_A0SdTFO4GDY - transcript (automated).pdf","Transcript Link")</f>
        <v>Transcript Link</v>
      </c>
    </row>
    <row r="33" ht="180" spans="1:13">
      <c r="A33" s="1" t="s">
        <v>168</v>
      </c>
      <c r="B33" s="1" t="s">
        <v>13</v>
      </c>
      <c r="C33" s="4" t="s">
        <v>169</v>
      </c>
      <c r="D33" s="1" t="s">
        <v>170</v>
      </c>
      <c r="E33" s="1" t="s">
        <v>171</v>
      </c>
      <c r="F33" s="4" t="s">
        <v>17</v>
      </c>
      <c r="G33" s="1" t="s">
        <v>18</v>
      </c>
      <c r="H33" s="1" t="s">
        <v>19</v>
      </c>
      <c r="I33" s="1" t="s">
        <v>20</v>
      </c>
      <c r="J33" s="1" t="s">
        <v>172</v>
      </c>
      <c r="K33" s="1" t="s">
        <v>22</v>
      </c>
      <c r="L33" s="1" t="str">
        <f>HYPERLINK("https://files.afu.se/Downloads/Transcripts/Need%20To%20Know%20(Coulthart%20and%20Zabel)/2022 08 13 - Need to Know - Coulthart's Hot Take on Calvine Photo_ehDLC9ZDpeQ - transcript (automated).pdf","Transcript Link")</f>
        <v>Transcript Link</v>
      </c>
      <c r="M33" s="2" t="str">
        <f>HYPERLINK("https://files.afu.se/Downloads/Transcripts/Need%20To%20Know%20(Coulthart%20and%20Zabel)/2022 08 13 - Need to Know - Coulthart's Hot Take on Calvine Photo_ehDLC9ZDpeQ - transcript (automated).pdf","Transcript Link")</f>
        <v>Transcript Link</v>
      </c>
    </row>
    <row r="34" ht="409.5" spans="1:13">
      <c r="A34" s="1" t="s">
        <v>173</v>
      </c>
      <c r="B34" s="1" t="s">
        <v>13</v>
      </c>
      <c r="C34" s="4" t="s">
        <v>174</v>
      </c>
      <c r="D34" s="1" t="s">
        <v>175</v>
      </c>
      <c r="E34" s="1" t="s">
        <v>176</v>
      </c>
      <c r="F34" s="4" t="s">
        <v>17</v>
      </c>
      <c r="G34" s="1" t="s">
        <v>18</v>
      </c>
      <c r="H34" s="1" t="s">
        <v>19</v>
      </c>
      <c r="I34" s="1" t="s">
        <v>20</v>
      </c>
      <c r="J34" s="1" t="s">
        <v>177</v>
      </c>
      <c r="K34" s="1" t="s">
        <v>22</v>
      </c>
      <c r="L34" s="1" t="str">
        <f>HYPERLINK("https://files.afu.se/Downloads/Transcripts/Need%20To%20Know%20(Coulthart%20and%20Zabel)/2022 08 06 - Need to Know - Real Change Ahead  - Need to Know (08-05-22)_zCbUiXAJbn0 - transcript (automated).pdf","Transcript Link")</f>
        <v>Transcript Link</v>
      </c>
      <c r="M34" s="2" t="str">
        <f>HYPERLINK("https://files.afu.se/Downloads/Transcripts/Need%20To%20Know%20(Coulthart%20and%20Zabel)/2022 08 06 - Need to Know - Real Change Ahead  - Need to Know (08-05-22)_zCbUiXAJbn0 - transcript (automated).pdf","Transcript Link")</f>
        <v>Transcript Link</v>
      </c>
    </row>
    <row r="35" ht="405" spans="1:13">
      <c r="A35" s="1" t="s">
        <v>178</v>
      </c>
      <c r="B35" s="1" t="s">
        <v>13</v>
      </c>
      <c r="C35" s="4" t="s">
        <v>179</v>
      </c>
      <c r="D35" s="1" t="s">
        <v>180</v>
      </c>
      <c r="E35" s="1" t="s">
        <v>181</v>
      </c>
      <c r="F35" s="4" t="s">
        <v>17</v>
      </c>
      <c r="G35" s="1" t="s">
        <v>18</v>
      </c>
      <c r="H35" s="1" t="s">
        <v>19</v>
      </c>
      <c r="I35" s="1" t="s">
        <v>20</v>
      </c>
      <c r="J35" s="1" t="s">
        <v>182</v>
      </c>
      <c r="K35" s="1" t="s">
        <v>22</v>
      </c>
      <c r="L35" s="1" t="str">
        <f>HYPERLINK("https://files.afu.se/Downloads/Transcripts/Need%20To%20Know%20(Coulthart%20and%20Zabel)/2022 07 15 - Need to Know - Beyond Nimitz - Need to Know (07-14-22)_7UzU_l6hDLk - transcript (automated).pdf","Transcript Link")</f>
        <v>Transcript Link</v>
      </c>
      <c r="M35" s="2" t="str">
        <f>HYPERLINK("https://files.afu.se/Downloads/Transcripts/Need%20To%20Know%20(Coulthart%20and%20Zabel)/2022 07 15 - Need to Know - Beyond Nimitz - Need to Know (07-14-22)_7UzU_l6hDLk - transcript (automated).pdf","Transcript Link")</f>
        <v>Transcript Link</v>
      </c>
    </row>
    <row r="36" ht="390" spans="1:13">
      <c r="A36" s="1" t="s">
        <v>183</v>
      </c>
      <c r="B36" s="1" t="s">
        <v>13</v>
      </c>
      <c r="C36" s="4" t="s">
        <v>184</v>
      </c>
      <c r="D36" s="1" t="s">
        <v>185</v>
      </c>
      <c r="E36" s="1" t="s">
        <v>186</v>
      </c>
      <c r="F36" s="4" t="s">
        <v>17</v>
      </c>
      <c r="G36" s="1" t="s">
        <v>18</v>
      </c>
      <c r="H36" s="1" t="s">
        <v>19</v>
      </c>
      <c r="I36" s="1" t="s">
        <v>20</v>
      </c>
      <c r="J36" s="1" t="s">
        <v>187</v>
      </c>
      <c r="K36" s="1" t="s">
        <v>22</v>
      </c>
      <c r="L36" s="1" t="str">
        <f>HYPERLINK("https://files.afu.se/Downloads/Transcripts/Need%20To%20Know%20(Coulthart%20and%20Zabel)/2022 06 22 - Need to Know - Summer of the Saucers - Need to Know (06-21-22)_0dwsvzsn3ko - transcript (automated).pdf","Transcript Link")</f>
        <v>Transcript Link</v>
      </c>
      <c r="M36" s="2" t="str">
        <f>HYPERLINK("https://files.afu.se/Downloads/Transcripts/Need%20To%20Know%20(Coulthart%20and%20Zabel)/2022 06 22 - Need to Know - Summer of the Saucers - Need to Know (06-21-22)_0dwsvzsn3ko - transcript (automated).pdf","Transcript Link")</f>
        <v>Transcript Link</v>
      </c>
    </row>
    <row r="37" ht="360" spans="1:13">
      <c r="A37" s="1" t="s">
        <v>188</v>
      </c>
      <c r="B37" s="1" t="s">
        <v>13</v>
      </c>
      <c r="C37" s="4" t="s">
        <v>189</v>
      </c>
      <c r="D37" s="1" t="s">
        <v>190</v>
      </c>
      <c r="E37" s="1" t="s">
        <v>191</v>
      </c>
      <c r="F37" s="4" t="s">
        <v>17</v>
      </c>
      <c r="G37" s="1" t="s">
        <v>18</v>
      </c>
      <c r="H37" s="1" t="s">
        <v>19</v>
      </c>
      <c r="I37" s="1" t="s">
        <v>20</v>
      </c>
      <c r="J37" s="1" t="s">
        <v>192</v>
      </c>
      <c r="K37" s="1" t="s">
        <v>22</v>
      </c>
      <c r="L37" s="1" t="str">
        <f>HYPERLINK("https://files.afu.se/Downloads/Transcripts/Need%20To%20Know%20(Coulthart%20and%20Zabel)/2022 06 06 - Need to Know - Estimate of the Situation - Need to Know (06-05-22)_W8k8yl5yLGk - transcript (automated).pdf","Transcript Link")</f>
        <v>Transcript Link</v>
      </c>
      <c r="M37" s="2" t="str">
        <f>HYPERLINK("https://files.afu.se/Downloads/Transcripts/Need%20To%20Know%20(Coulthart%20and%20Zabel)/2022 06 06 - Need to Know - Estimate of the Situation - Need to Know (06-05-22)_W8k8yl5yLGk - transcript (automated).pdf","Transcript Link")</f>
        <v>Transcript Link</v>
      </c>
    </row>
    <row r="38" ht="409.5" spans="1:13">
      <c r="A38" s="1" t="s">
        <v>193</v>
      </c>
      <c r="B38" s="1" t="s">
        <v>13</v>
      </c>
      <c r="C38" s="4" t="s">
        <v>194</v>
      </c>
      <c r="D38" s="1" t="s">
        <v>195</v>
      </c>
      <c r="E38" s="1" t="s">
        <v>196</v>
      </c>
      <c r="F38" s="4" t="s">
        <v>17</v>
      </c>
      <c r="G38" s="1" t="s">
        <v>18</v>
      </c>
      <c r="H38" s="1" t="s">
        <v>19</v>
      </c>
      <c r="I38" s="1" t="s">
        <v>20</v>
      </c>
      <c r="J38" s="1" t="s">
        <v>197</v>
      </c>
      <c r="K38" s="1" t="s">
        <v>22</v>
      </c>
      <c r="L38" s="1" t="str">
        <f>HYPERLINK("https://files.afu.se/Downloads/Transcripts/Need%20To%20Know%20(Coulthart%20and%20Zabel)/2022 05 23 - Need to Know - First UFO Hearing in 54 Years - Need to Know_32AZsSu0kTE - transcript (automated).pdf","Transcript Link")</f>
        <v>Transcript Link</v>
      </c>
      <c r="M38" s="2" t="str">
        <f>HYPERLINK("https://files.afu.se/Downloads/Transcripts/Need%20To%20Know%20(Coulthart%20and%20Zabel)/2022 05 23 - Need to Know - First UFO Hearing in 54 Years - Need to Know_32AZsSu0kTE - transcript (automated).pdf","Transcript Link")</f>
        <v>Transcript Link</v>
      </c>
    </row>
    <row r="39" ht="409.5" spans="1:13">
      <c r="A39" s="1" t="s">
        <v>198</v>
      </c>
      <c r="B39" s="1" t="s">
        <v>13</v>
      </c>
      <c r="C39" s="4" t="s">
        <v>199</v>
      </c>
      <c r="D39" s="1" t="s">
        <v>200</v>
      </c>
      <c r="E39" s="1" t="s">
        <v>201</v>
      </c>
      <c r="F39" s="4" t="s">
        <v>17</v>
      </c>
      <c r="G39" s="1" t="s">
        <v>18</v>
      </c>
      <c r="H39" s="1" t="s">
        <v>19</v>
      </c>
      <c r="I39" s="1" t="s">
        <v>20</v>
      </c>
      <c r="J39" s="1" t="s">
        <v>202</v>
      </c>
      <c r="K39" s="1" t="s">
        <v>22</v>
      </c>
      <c r="L39" s="1" t="str">
        <f>HYPERLINK("https://files.afu.se/Downloads/Transcripts/Need%20To%20Know%20(Coulthart%20and%20Zabel)/2022 05 21 - Need to Know - Andre Carson Invents  Aim-Sog  - Need to Know_lhe-u2hZmNo - transcript (automated).pdf","Transcript Link")</f>
        <v>Transcript Link</v>
      </c>
      <c r="M39" s="2" t="str">
        <f>HYPERLINK("https://files.afu.se/Downloads/Transcripts/Need%20To%20Know%20(Coulthart%20and%20Zabel)/2022 05 21 - Need to Know - Andre Carson Invents  Aim-Sog  - Need to Know_lhe-u2hZmNo - transcript (automated).pdf","Transcript Link")</f>
        <v>Transcript Link</v>
      </c>
    </row>
    <row r="40" ht="390" spans="1:13">
      <c r="A40" s="1" t="s">
        <v>203</v>
      </c>
      <c r="B40" s="1" t="s">
        <v>13</v>
      </c>
      <c r="C40" s="4" t="s">
        <v>204</v>
      </c>
      <c r="D40" s="1" t="s">
        <v>205</v>
      </c>
      <c r="E40" s="1" t="s">
        <v>206</v>
      </c>
      <c r="F40" s="4" t="s">
        <v>17</v>
      </c>
      <c r="G40" s="1" t="s">
        <v>18</v>
      </c>
      <c r="H40" s="1" t="s">
        <v>19</v>
      </c>
      <c r="I40" s="1" t="s">
        <v>20</v>
      </c>
      <c r="J40" s="1" t="s">
        <v>207</v>
      </c>
      <c r="K40" s="1" t="s">
        <v>22</v>
      </c>
      <c r="L40" s="1" t="str">
        <f>HYPERLINK("https://files.afu.se/Downloads/Transcripts/Need%20To%20Know%20(Coulthart%20and%20Zabel)/2022 05 18 - Need to Know - Elizondo on UAP Hearing - Need to Know (05-17-22)_YOjSBPfmoIM - transcript (automated).pdf","Transcript Link")</f>
        <v>Transcript Link</v>
      </c>
      <c r="M40" s="2" t="str">
        <f>HYPERLINK("https://files.afu.se/Downloads/Transcripts/Need%20To%20Know%20(Coulthart%20and%20Zabel)/2022 05 18 - Need to Know - Elizondo on UAP Hearing - Need to Know (05-17-22)_YOjSBPfmoIM - transcript (automated).pdf","Transcript Link")</f>
        <v>Transcript Link</v>
      </c>
    </row>
    <row r="41" ht="360" spans="1:13">
      <c r="A41" s="1" t="s">
        <v>208</v>
      </c>
      <c r="B41" s="1" t="s">
        <v>13</v>
      </c>
      <c r="C41" s="4" t="s">
        <v>209</v>
      </c>
      <c r="D41" s="1" t="s">
        <v>210</v>
      </c>
      <c r="E41" s="1" t="s">
        <v>211</v>
      </c>
      <c r="F41" s="4" t="s">
        <v>17</v>
      </c>
      <c r="G41" s="1" t="s">
        <v>18</v>
      </c>
      <c r="H41" s="1" t="s">
        <v>19</v>
      </c>
      <c r="I41" s="1" t="s">
        <v>20</v>
      </c>
      <c r="J41" s="1" t="s">
        <v>212</v>
      </c>
      <c r="K41" s="1" t="s">
        <v>22</v>
      </c>
      <c r="L41" s="1" t="str">
        <f>HYPERLINK("https://files.afu.se/Downloads/Transcripts/Need%20To%20Know%20(Coulthart%20and%20Zabel)/2022 05 10 - Need to Know - We're Not Gonna Take It - Need to Know_RNhjT3ptSsM - transcript (automated).pdf","Transcript Link")</f>
        <v>Transcript Link</v>
      </c>
      <c r="M41" s="2" t="str">
        <f>HYPERLINK("https://files.afu.se/Downloads/Transcripts/Need%20To%20Know%20(Coulthart%20and%20Zabel)/2022 05 10 - Need to Know - We're Not Gonna Take It - Need to Know_RNhjT3ptSsM - transcript (automated).pdf","Transcript Link")</f>
        <v>Transcript Link</v>
      </c>
    </row>
    <row r="42" ht="409.5" spans="1:13">
      <c r="A42" s="1" t="s">
        <v>213</v>
      </c>
      <c r="B42" s="1" t="s">
        <v>13</v>
      </c>
      <c r="C42" s="4" t="s">
        <v>214</v>
      </c>
      <c r="D42" s="1" t="s">
        <v>215</v>
      </c>
      <c r="E42" s="1" t="s">
        <v>216</v>
      </c>
      <c r="F42" s="4" t="s">
        <v>17</v>
      </c>
      <c r="G42" s="1" t="s">
        <v>18</v>
      </c>
      <c r="H42" s="1" t="s">
        <v>19</v>
      </c>
      <c r="I42" s="1" t="s">
        <v>20</v>
      </c>
      <c r="J42" s="1" t="s">
        <v>217</v>
      </c>
      <c r="K42" s="1" t="s">
        <v>22</v>
      </c>
      <c r="L42" s="1" t="str">
        <f>HYPERLINK("https://files.afu.se/Downloads/Transcripts/Need%20To%20Know%20(Coulthart%20and%20Zabel)/2022 05 05 - Need to Know - Tim Burchett Unplugged - Need to Know_a9kwEBUfE6k - transcript (automated).pdf","Transcript Link")</f>
        <v>Transcript Link</v>
      </c>
      <c r="M42" s="2" t="str">
        <f>HYPERLINK("https://files.afu.se/Downloads/Transcripts/Need%20To%20Know%20(Coulthart%20and%20Zabel)/2022 05 05 - Need to Know - Tim Burchett Unplugged - Need to Know_a9kwEBUfE6k - transcript (automated).pdf","Transcript Link")</f>
        <v>Transcript Link</v>
      </c>
    </row>
    <row r="43" ht="409.5" spans="1:13">
      <c r="A43" s="1" t="s">
        <v>218</v>
      </c>
      <c r="B43" s="1" t="s">
        <v>13</v>
      </c>
      <c r="C43" s="4" t="s">
        <v>219</v>
      </c>
      <c r="D43" s="1" t="s">
        <v>220</v>
      </c>
      <c r="E43" s="1" t="s">
        <v>221</v>
      </c>
      <c r="F43" s="4" t="s">
        <v>17</v>
      </c>
      <c r="G43" s="1" t="s">
        <v>18</v>
      </c>
      <c r="H43" s="1" t="s">
        <v>19</v>
      </c>
      <c r="I43" s="1" t="s">
        <v>20</v>
      </c>
      <c r="J43" s="1" t="s">
        <v>222</v>
      </c>
      <c r="K43" s="1" t="s">
        <v>22</v>
      </c>
      <c r="L43" s="1" t="str">
        <f>HYPERLINK("https://files.afu.se/Downloads/Transcripts/Need%20To%20Know%20(Coulthart%20and%20Zabel)/2022 05 01 - Need to Know - A Profane Rant about Modern Ufology_HRCT_ddq39U - transcript (automated).pdf","Transcript Link")</f>
        <v>Transcript Link</v>
      </c>
      <c r="M43" s="2" t="str">
        <f>HYPERLINK("https://files.afu.se/Downloads/Transcripts/Need%20To%20Know%20(Coulthart%20and%20Zabel)/2022 05 01 - Need to Know - A Profane Rant about Modern Ufology_HRCT_ddq39U - transcript (automated).pdf","Transcript Link")</f>
        <v>Transcript Link</v>
      </c>
    </row>
    <row r="44" ht="409.5" spans="1:13">
      <c r="A44" s="1" t="s">
        <v>223</v>
      </c>
      <c r="B44" s="1" t="s">
        <v>13</v>
      </c>
      <c r="C44" s="4" t="s">
        <v>224</v>
      </c>
      <c r="D44" s="1" t="s">
        <v>225</v>
      </c>
      <c r="E44" s="1" t="s">
        <v>226</v>
      </c>
      <c r="F44" s="4" t="s">
        <v>17</v>
      </c>
      <c r="G44" s="1" t="s">
        <v>18</v>
      </c>
      <c r="H44" s="1" t="s">
        <v>19</v>
      </c>
      <c r="I44" s="1" t="s">
        <v>20</v>
      </c>
      <c r="J44" s="1" t="s">
        <v>227</v>
      </c>
      <c r="K44" s="1" t="s">
        <v>22</v>
      </c>
      <c r="L44" s="1" t="str">
        <f>HYPERLINK("https://files.afu.se/Downloads/Transcripts/Need%20To%20Know%20(Coulthart%20and%20Zabel)/2022 04 29 - Need to Know - Congressional UFO Hearings - Need to Know (04-29-22)_Ajwe2U6qhn4 - transcript (automated).pdf","Transcript Link")</f>
        <v>Transcript Link</v>
      </c>
      <c r="M44" s="2" t="str">
        <f>HYPERLINK("https://files.afu.se/Downloads/Transcripts/Need%20To%20Know%20(Coulthart%20and%20Zabel)/2022 04 29 - Need to Know - Congressional UFO Hearings - Need to Know (04-29-22)_Ajwe2U6qhn4 - transcript (automated).pdf","Transcript Link")</f>
        <v>Transcript Link</v>
      </c>
    </row>
    <row r="45" ht="285" spans="1:13">
      <c r="A45" s="1" t="s">
        <v>228</v>
      </c>
      <c r="B45" s="1" t="s">
        <v>13</v>
      </c>
      <c r="C45" s="4" t="s">
        <v>229</v>
      </c>
      <c r="D45" s="1" t="s">
        <v>230</v>
      </c>
      <c r="E45" s="1" t="s">
        <v>231</v>
      </c>
      <c r="F45" s="4" t="s">
        <v>17</v>
      </c>
      <c r="G45" s="1" t="s">
        <v>18</v>
      </c>
      <c r="H45" s="1" t="s">
        <v>19</v>
      </c>
      <c r="I45" s="1" t="s">
        <v>20</v>
      </c>
      <c r="J45" s="1" t="s">
        <v>232</v>
      </c>
      <c r="K45" s="1" t="s">
        <v>22</v>
      </c>
      <c r="L45" s="1" t="str">
        <f>HYPERLINK("https://files.afu.se/Downloads/Transcripts/Need%20To%20Know%20(Coulthart%20and%20Zabel)/2022 04 27 - Need to Know - JFK's Hour of Change and Challenge - Need to Know_LzshDRqsX6M - transcript (automated).pdf","Transcript Link")</f>
        <v>Transcript Link</v>
      </c>
      <c r="M45" s="2" t="str">
        <f>HYPERLINK("https://files.afu.se/Downloads/Transcripts/Need%20To%20Know%20(Coulthart%20and%20Zabel)/2022 04 27 - Need to Know - JFK's Hour of Change and Challenge - Need to Know_LzshDRqsX6M - transcript (automated).pdf","Transcript Link")</f>
        <v>Transcript Link</v>
      </c>
    </row>
    <row r="46" ht="409.5" spans="1:13">
      <c r="A46" s="1" t="s">
        <v>233</v>
      </c>
      <c r="B46" s="1" t="s">
        <v>13</v>
      </c>
      <c r="C46" s="4" t="s">
        <v>234</v>
      </c>
      <c r="D46" s="1" t="s">
        <v>235</v>
      </c>
      <c r="E46" s="1" t="s">
        <v>236</v>
      </c>
      <c r="F46" s="4" t="s">
        <v>17</v>
      </c>
      <c r="G46" s="1" t="s">
        <v>18</v>
      </c>
      <c r="H46" s="1" t="s">
        <v>19</v>
      </c>
      <c r="I46" s="1" t="s">
        <v>20</v>
      </c>
      <c r="J46" s="1" t="s">
        <v>237</v>
      </c>
      <c r="K46" s="1" t="s">
        <v>22</v>
      </c>
      <c r="L46" s="1" t="str">
        <f>HYPERLINK("https://files.afu.se/Downloads/Transcripts/Need%20To%20Know%20(Coulthart%20and%20Zabel)/2022 04 18 - Need to Know - John Glenn Hides Truth Behind Comedy - Need to Know_buh9vQb_pXw - transcript (automated).pdf","Transcript Link")</f>
        <v>Transcript Link</v>
      </c>
      <c r="M46" s="2" t="str">
        <f>HYPERLINK("https://files.afu.se/Downloads/Transcripts/Need%20To%20Know%20(Coulthart%20and%20Zabel)/2022 04 18 - Need to Know - John Glenn Hides Truth Behind Comedy - Need to Know_buh9vQb_pXw - transcript (automated).pdf","Transcript Link")</f>
        <v>Transcript Link</v>
      </c>
    </row>
    <row r="47" ht="409.5" spans="1:13">
      <c r="A47" s="1" t="s">
        <v>238</v>
      </c>
      <c r="B47" s="1" t="s">
        <v>13</v>
      </c>
      <c r="C47" s="4" t="s">
        <v>239</v>
      </c>
      <c r="D47" s="1" t="s">
        <v>240</v>
      </c>
      <c r="E47" s="1" t="s">
        <v>241</v>
      </c>
      <c r="F47" s="4" t="s">
        <v>17</v>
      </c>
      <c r="G47" s="1" t="s">
        <v>18</v>
      </c>
      <c r="H47" s="1" t="s">
        <v>19</v>
      </c>
      <c r="I47" s="1" t="s">
        <v>20</v>
      </c>
      <c r="J47" s="1" t="s">
        <v>242</v>
      </c>
      <c r="K47" s="1" t="s">
        <v>22</v>
      </c>
      <c r="L47" s="1" t="str">
        <f>HYPERLINK("https://files.afu.se/Downloads/Transcripts/Need%20To%20Know%20(Coulthart%20and%20Zabel)/2022 04 16 - Need to Know - UFOs and Rock Stars - Need to Know (04-14-22)_nE-GQq3Rbi8 - transcript (automated).pdf","Transcript Link")</f>
        <v>Transcript Link</v>
      </c>
      <c r="M47" s="2" t="str">
        <f>HYPERLINK("https://files.afu.se/Downloads/Transcripts/Need%20To%20Know%20(Coulthart%20and%20Zabel)/2022 04 16 - Need to Know - UFOs and Rock Stars - Need to Know (04-14-22)_nE-GQq3Rbi8 - transcript (automated).pdf","Transcript Link")</f>
        <v>Transcript Link</v>
      </c>
    </row>
    <row r="48" ht="409.5" spans="1:13">
      <c r="A48" s="1" t="s">
        <v>243</v>
      </c>
      <c r="B48" s="1" t="s">
        <v>13</v>
      </c>
      <c r="C48" s="4" t="s">
        <v>244</v>
      </c>
      <c r="D48" s="1" t="s">
        <v>245</v>
      </c>
      <c r="E48" s="1" t="s">
        <v>246</v>
      </c>
      <c r="F48" s="4" t="s">
        <v>17</v>
      </c>
      <c r="G48" s="1" t="s">
        <v>18</v>
      </c>
      <c r="H48" s="1" t="s">
        <v>19</v>
      </c>
      <c r="I48" s="1" t="s">
        <v>20</v>
      </c>
      <c r="J48" s="1" t="s">
        <v>247</v>
      </c>
      <c r="K48" s="1" t="s">
        <v>22</v>
      </c>
      <c r="L48" s="1" t="str">
        <f>HYPERLINK("https://files.afu.se/Downloads/Transcripts/Need%20To%20Know%20(Coulthart%20and%20Zabel)/2022 04 01 - Need to Know - Do No Harm - Need to Know (04-01-22)_AIbv1KzDNdQ - transcript (automated).pdf","Transcript Link")</f>
        <v>Transcript Link</v>
      </c>
      <c r="M48" s="2" t="str">
        <f>HYPERLINK("https://files.afu.se/Downloads/Transcripts/Need%20To%20Know%20(Coulthart%20and%20Zabel)/2022 04 01 - Need to Know - Do No Harm - Need to Know (04-01-22)_AIbv1KzDNdQ - transcript (automated).pdf","Transcript Link")</f>
        <v>Transcript Link</v>
      </c>
    </row>
    <row r="49" ht="300" spans="1:13">
      <c r="A49" s="1" t="s">
        <v>248</v>
      </c>
      <c r="B49" s="1" t="s">
        <v>13</v>
      </c>
      <c r="C49" s="4" t="s">
        <v>249</v>
      </c>
      <c r="D49" s="1" t="s">
        <v>250</v>
      </c>
      <c r="E49" s="1" t="s">
        <v>251</v>
      </c>
      <c r="F49" s="4" t="s">
        <v>17</v>
      </c>
      <c r="G49" s="1" t="s">
        <v>18</v>
      </c>
      <c r="H49" s="1" t="s">
        <v>19</v>
      </c>
      <c r="I49" s="1" t="s">
        <v>20</v>
      </c>
      <c r="J49" s="1" t="s">
        <v>252</v>
      </c>
      <c r="K49" s="1" t="s">
        <v>22</v>
      </c>
      <c r="L49" s="1" t="str">
        <f>HYPERLINK("https://files.afu.se/Downloads/Transcripts/Need%20To%20Know%20(Coulthart%20and%20Zabel)/2022 03 26 - Need to Know - George Carlin's Famous UFO Riff_tk_JD1kq-BM - transcript (automated).pdf","Transcript Link")</f>
        <v>Transcript Link</v>
      </c>
      <c r="M49" s="2" t="str">
        <f>HYPERLINK("https://files.afu.se/Downloads/Transcripts/Need%20To%20Know%20(Coulthart%20and%20Zabel)/2022 03 26 - Need to Know - George Carlin's Famous UFO Riff_tk_JD1kq-BM - transcript (automated).pdf","Transcript Link")</f>
        <v>Transcript Link</v>
      </c>
    </row>
    <row r="50" ht="210" spans="1:13">
      <c r="A50" s="1" t="s">
        <v>253</v>
      </c>
      <c r="B50" s="1" t="s">
        <v>13</v>
      </c>
      <c r="C50" s="4" t="s">
        <v>254</v>
      </c>
      <c r="D50" s="1" t="s">
        <v>255</v>
      </c>
      <c r="E50" s="1" t="s">
        <v>256</v>
      </c>
      <c r="F50" s="4" t="s">
        <v>17</v>
      </c>
      <c r="G50" s="1" t="s">
        <v>18</v>
      </c>
      <c r="H50" s="1" t="s">
        <v>19</v>
      </c>
      <c r="I50" s="1" t="s">
        <v>20</v>
      </c>
      <c r="J50" s="1" t="s">
        <v>257</v>
      </c>
      <c r="K50" s="1" t="s">
        <v>22</v>
      </c>
      <c r="L50" s="1" t="str">
        <f>HYPERLINK("https://files.afu.se/Downloads/Transcripts/Need%20To%20Know%20(Coulthart%20and%20Zabel)/2022 03 23 - Need to Know - What A.O.I.M.S.G. Means to Us - Need to Know_yHj34edKlDs - transcript (automated).pdf","Transcript Link")</f>
        <v>Transcript Link</v>
      </c>
      <c r="M50" s="2" t="str">
        <f>HYPERLINK("https://files.afu.se/Downloads/Transcripts/Need%20To%20Know%20(Coulthart%20and%20Zabel)/2022 03 23 - Need to Know - What A.O.I.M.S.G. Means to Us - Need to Know_yHj34edKlDs - transcript (automated).pdf","Transcript Link")</f>
        <v>Transcript Link</v>
      </c>
    </row>
    <row r="51" ht="180" spans="1:13">
      <c r="A51" s="1" t="s">
        <v>258</v>
      </c>
      <c r="B51" s="1" t="s">
        <v>13</v>
      </c>
      <c r="C51" s="4" t="s">
        <v>259</v>
      </c>
      <c r="D51" s="1" t="s">
        <v>260</v>
      </c>
      <c r="F51" s="4" t="s">
        <v>17</v>
      </c>
      <c r="G51" s="1" t="s">
        <v>18</v>
      </c>
      <c r="H51" s="1" t="s">
        <v>19</v>
      </c>
      <c r="I51" s="1" t="s">
        <v>20</v>
      </c>
      <c r="J51" s="1" t="s">
        <v>261</v>
      </c>
      <c r="K51" s="1" t="s">
        <v>22</v>
      </c>
      <c r="L51" s="1" t="str">
        <f>HYPERLINK("https://files.afu.se/Downloads/Transcripts/Need%20To%20Know%20(Coulthart%20and%20Zabel)/2022 03 19 - Need to Know - Classic UFO Investigators - Need to Know (03-18-22)_j30le32EG_c - transcript (automated).pdf","Transcript Link")</f>
        <v>Transcript Link</v>
      </c>
      <c r="M51" s="2" t="str">
        <f>HYPERLINK("https://files.afu.se/Downloads/Transcripts/Need%20To%20Know%20(Coulthart%20and%20Zabel)/2022 03 19 - Need to Know - Classic UFO Investigators - Need to Know (03-18-22)_j30le32EG_c - transcript (automated).pdf","Transcript Link")</f>
        <v>Transcript Link</v>
      </c>
    </row>
    <row r="52" ht="409.5" spans="1:13">
      <c r="A52" s="1" t="s">
        <v>262</v>
      </c>
      <c r="B52" s="1" t="s">
        <v>13</v>
      </c>
      <c r="C52" s="4" t="s">
        <v>263</v>
      </c>
      <c r="D52" s="1" t="s">
        <v>264</v>
      </c>
      <c r="E52" s="1" t="s">
        <v>265</v>
      </c>
      <c r="F52" s="4" t="s">
        <v>17</v>
      </c>
      <c r="G52" s="1" t="s">
        <v>18</v>
      </c>
      <c r="H52" s="1" t="s">
        <v>19</v>
      </c>
      <c r="I52" s="1" t="s">
        <v>20</v>
      </c>
      <c r="J52" s="1" t="s">
        <v>266</v>
      </c>
      <c r="K52" s="1" t="s">
        <v>22</v>
      </c>
      <c r="L52" s="1" t="str">
        <f>HYPERLINK("https://files.afu.se/Downloads/Transcripts/Need%20To%20Know%20(Coulthart%20and%20Zabel)/2022 03 12 - Need to Know - The Night John Lennon Saw a UFO - Need to Know_VWACOycqTmc - transcript (automated).pdf","Transcript Link")</f>
        <v>Transcript Link</v>
      </c>
      <c r="M52" s="2" t="str">
        <f>HYPERLINK("https://files.afu.se/Downloads/Transcripts/Need%20To%20Know%20(Coulthart%20and%20Zabel)/2022 03 12 - Need to Know - The Night John Lennon Saw a UFO - Need to Know_VWACOycqTmc - transcript (automated).pdf","Transcript Link")</f>
        <v>Transcript Link</v>
      </c>
    </row>
    <row r="53" ht="195" spans="1:13">
      <c r="A53" s="1" t="s">
        <v>267</v>
      </c>
      <c r="B53" s="1" t="s">
        <v>13</v>
      </c>
      <c r="C53" s="4" t="s">
        <v>268</v>
      </c>
      <c r="D53" s="1" t="s">
        <v>269</v>
      </c>
      <c r="E53" s="1" t="s">
        <v>270</v>
      </c>
      <c r="F53" s="4" t="s">
        <v>17</v>
      </c>
      <c r="G53" s="1" t="s">
        <v>18</v>
      </c>
      <c r="H53" s="1" t="s">
        <v>19</v>
      </c>
      <c r="I53" s="1" t="s">
        <v>20</v>
      </c>
      <c r="J53" s="1" t="s">
        <v>271</v>
      </c>
      <c r="K53" s="1" t="s">
        <v>22</v>
      </c>
      <c r="L53" s="1" t="str">
        <f>HYPERLINK("https://files.afu.se/Downloads/Transcripts/Need%20To%20Know%20(Coulthart%20and%20Zabel)/2022 03 07 - Need to Know - Presidents and UFOs - Need to Know_H_3P8yWU5nk - transcript (automated).pdf","Transcript Link")</f>
        <v>Transcript Link</v>
      </c>
      <c r="M53" s="2" t="str">
        <f>HYPERLINK("https://files.afu.se/Downloads/Transcripts/Need%20To%20Know%20(Coulthart%20and%20Zabel)/2022 03 07 - Need to Know - Presidents and UFOs - Need to Know_H_3P8yWU5nk - transcript (automated).pdf","Transcript Link")</f>
        <v>Transcript Link</v>
      </c>
    </row>
    <row r="54" ht="300" spans="1:13">
      <c r="A54" s="1" t="s">
        <v>272</v>
      </c>
      <c r="B54" s="1" t="s">
        <v>13</v>
      </c>
      <c r="C54" s="4" t="s">
        <v>273</v>
      </c>
      <c r="D54" s="1" t="s">
        <v>274</v>
      </c>
      <c r="E54" s="1" t="s">
        <v>275</v>
      </c>
      <c r="F54" s="4" t="s">
        <v>17</v>
      </c>
      <c r="G54" s="1" t="s">
        <v>18</v>
      </c>
      <c r="H54" s="1" t="s">
        <v>19</v>
      </c>
      <c r="I54" s="1" t="s">
        <v>20</v>
      </c>
      <c r="J54" s="1" t="s">
        <v>276</v>
      </c>
      <c r="K54" s="1" t="s">
        <v>22</v>
      </c>
      <c r="L54" s="1" t="str">
        <f>HYPERLINK("https://files.afu.se/Downloads/Transcripts/Need%20To%20Know%20(Coulthart%20and%20Zabel)/2022 03 05 - Need to Know - Why Senator Gillibrand is a UAP Boss - Need to Know_-kMHfWhWNEg - transcript (automated).pdf","Transcript Link")</f>
        <v>Transcript Link</v>
      </c>
      <c r="M54" s="2" t="str">
        <f>HYPERLINK("https://files.afu.se/Downloads/Transcripts/Need%20To%20Know%20(Coulthart%20and%20Zabel)/2022 03 05 - Need to Know - Why Senator Gillibrand is a UAP Boss - Need to Know_-kMHfWhWNEg - transcript (automated).pdf","Transcript Link")</f>
        <v>Transcript Link</v>
      </c>
    </row>
    <row r="55" ht="345" spans="1:13">
      <c r="A55" s="1" t="s">
        <v>277</v>
      </c>
      <c r="B55" s="1" t="s">
        <v>13</v>
      </c>
      <c r="C55" s="4" t="s">
        <v>278</v>
      </c>
      <c r="D55" s="1" t="s">
        <v>279</v>
      </c>
      <c r="E55" s="4" t="s">
        <v>280</v>
      </c>
      <c r="F55" s="4" t="s">
        <v>17</v>
      </c>
      <c r="G55" s="1" t="s">
        <v>18</v>
      </c>
      <c r="H55" s="1" t="s">
        <v>19</v>
      </c>
      <c r="I55" s="1" t="s">
        <v>20</v>
      </c>
      <c r="J55" s="1" t="s">
        <v>281</v>
      </c>
      <c r="K55" s="1" t="s">
        <v>22</v>
      </c>
      <c r="L55" s="1" t="str">
        <f>HYPERLINK("https://files.afu.se/Downloads/Transcripts/Need%20To%20Know%20(Coulthart%20and%20Zabel)/2022 03 04 - Need to Know - In Plain Sight - Need to Know (03-03-22)_HnY4W9DoKbM - transcript (automated).pdf","Transcript Link")</f>
        <v>Transcript Link</v>
      </c>
      <c r="M55" s="2" t="str">
        <f>HYPERLINK("https://files.afu.se/Downloads/Transcripts/Need%20To%20Know%20(Coulthart%20and%20Zabel)/2022 03 04 - Need to Know - In Plain Sight - Need to Know (03-03-22)_HnY4W9DoKbM - transcript (automated).pdf","Transcript Link")</f>
        <v>Transcript Link</v>
      </c>
    </row>
    <row r="56" ht="180" spans="1:13">
      <c r="A56" s="1" t="s">
        <v>282</v>
      </c>
      <c r="B56" s="1" t="s">
        <v>13</v>
      </c>
      <c r="C56" s="4" t="s">
        <v>283</v>
      </c>
      <c r="D56" s="1" t="s">
        <v>284</v>
      </c>
      <c r="E56" s="1" t="s">
        <v>285</v>
      </c>
      <c r="F56" s="4" t="s">
        <v>17</v>
      </c>
      <c r="G56" s="1" t="s">
        <v>18</v>
      </c>
      <c r="H56" s="1" t="s">
        <v>19</v>
      </c>
      <c r="I56" s="1" t="s">
        <v>20</v>
      </c>
      <c r="J56" s="1" t="s">
        <v>286</v>
      </c>
      <c r="K56" s="1" t="s">
        <v>22</v>
      </c>
      <c r="L56" s="1" t="str">
        <f>HYPERLINK("https://files.afu.se/Downloads/Transcripts/Need%20To%20Know%20(Coulthart%20and%20Zabel)/2022 02 23 - Need to Know - The UFO Ridicule Factor - Need to Know_NH7Dmsd9tko - transcript (automated).pdf","Transcript Link")</f>
        <v>Transcript Link</v>
      </c>
      <c r="M56" s="2" t="str">
        <f>HYPERLINK("https://files.afu.se/Downloads/Transcripts/Need%20To%20Know%20(Coulthart%20and%20Zabel)/2022 02 23 - Need to Know - The UFO Ridicule Factor - Need to Know_NH7Dmsd9tko - transcript (automated).pdf","Transcript Link")</f>
        <v>Transcript Link</v>
      </c>
    </row>
    <row r="57" ht="255" spans="1:13">
      <c r="A57" s="1" t="s">
        <v>287</v>
      </c>
      <c r="B57" s="1" t="s">
        <v>13</v>
      </c>
      <c r="C57" s="4" t="s">
        <v>288</v>
      </c>
      <c r="D57" s="1" t="s">
        <v>289</v>
      </c>
      <c r="E57" s="1" t="s">
        <v>290</v>
      </c>
      <c r="F57" s="4" t="s">
        <v>17</v>
      </c>
      <c r="G57" s="1" t="s">
        <v>18</v>
      </c>
      <c r="H57" s="1" t="s">
        <v>19</v>
      </c>
      <c r="I57" s="1" t="s">
        <v>20</v>
      </c>
      <c r="J57" s="1" t="s">
        <v>291</v>
      </c>
      <c r="K57" s="1" t="s">
        <v>22</v>
      </c>
      <c r="L57" s="1" t="str">
        <f>HYPERLINK("https://files.afu.se/Downloads/Transcripts/Need%20To%20Know%20(Coulthart%20and%20Zabel)/2022 02 22 - Need to Know - Trail of the Saucers w  Micah Hanks_aS4UXYXI89A - transcript (automated).pdf","Transcript Link")</f>
        <v>Transcript Link</v>
      </c>
      <c r="M57" s="2" t="str">
        <f>HYPERLINK("https://files.afu.se/Downloads/Transcripts/Need%20To%20Know%20(Coulthart%20and%20Zabel)/2022 02 22 - Need to Know - Trail of the Saucers w  Micah Hanks_aS4UXYXI89A - transcript (automated).pdf","Transcript Link")</f>
        <v>Transcript Link</v>
      </c>
    </row>
    <row r="58" ht="409.5" spans="1:13">
      <c r="A58" s="1" t="s">
        <v>287</v>
      </c>
      <c r="B58" s="1" t="s">
        <v>13</v>
      </c>
      <c r="C58" s="4" t="s">
        <v>292</v>
      </c>
      <c r="D58" s="1" t="s">
        <v>293</v>
      </c>
      <c r="E58" s="1" t="s">
        <v>294</v>
      </c>
      <c r="F58" s="4" t="s">
        <v>17</v>
      </c>
      <c r="G58" s="1" t="s">
        <v>18</v>
      </c>
      <c r="H58" s="1" t="s">
        <v>19</v>
      </c>
      <c r="I58" s="1" t="s">
        <v>20</v>
      </c>
      <c r="J58" s="1" t="s">
        <v>295</v>
      </c>
      <c r="K58" s="1" t="s">
        <v>22</v>
      </c>
      <c r="L58" s="1" t="str">
        <f>HYPERLINK("https://files.afu.se/Downloads/Transcripts/Need%20To%20Know%20(Coulthart%20and%20Zabel)/2022 02 22 - Need to Know - The UFO Disclosure Song - Need to Know_S6KVSgGHxGM - transcript (automated).pdf","Transcript Link")</f>
        <v>Transcript Link</v>
      </c>
      <c r="M58" s="2" t="str">
        <f>HYPERLINK("https://files.afu.se/Downloads/Transcripts/Need%20To%20Know%20(Coulthart%20and%20Zabel)/2022 02 22 - Need to Know - The UFO Disclosure Song - Need to Know_S6KVSgGHxGM - transcript (automated).pdf","Transcript Link")</f>
        <v>Transcript Link</v>
      </c>
    </row>
    <row r="59" ht="409.5" spans="1:13">
      <c r="A59" s="1" t="s">
        <v>296</v>
      </c>
      <c r="B59" s="1" t="s">
        <v>13</v>
      </c>
      <c r="C59" s="4" t="s">
        <v>297</v>
      </c>
      <c r="D59" s="1" t="s">
        <v>298</v>
      </c>
      <c r="E59" s="1" t="s">
        <v>299</v>
      </c>
      <c r="F59" s="4" t="s">
        <v>17</v>
      </c>
      <c r="G59" s="1" t="s">
        <v>18</v>
      </c>
      <c r="H59" s="1" t="s">
        <v>19</v>
      </c>
      <c r="I59" s="1" t="s">
        <v>20</v>
      </c>
      <c r="J59" s="1" t="s">
        <v>300</v>
      </c>
      <c r="K59" s="1" t="s">
        <v>22</v>
      </c>
      <c r="L59" s="1" t="str">
        <f>HYPERLINK("https://files.afu.se/Downloads/Transcripts/Need%20To%20Know%20(Coulthart%20and%20Zabel)/2022 02 18 - Need to Know - Air Force Versus Navy - Need to Know (02-17-22)_jIN54qqF9S0 - transcript (automated).pdf","Transcript Link")</f>
        <v>Transcript Link</v>
      </c>
      <c r="M59" s="2" t="str">
        <f>HYPERLINK("https://files.afu.se/Downloads/Transcripts/Need%20To%20Know%20(Coulthart%20and%20Zabel)/2022 02 18 - Need to Know - Air Force Versus Navy - Need to Know (02-17-22)_jIN54qqF9S0 - transcript (automated).pdf","Transcript Link")</f>
        <v>Transcript Link</v>
      </c>
    </row>
    <row r="60" ht="409.5" spans="1:13">
      <c r="A60" s="1" t="s">
        <v>301</v>
      </c>
      <c r="B60" s="1" t="s">
        <v>13</v>
      </c>
      <c r="C60" s="4" t="s">
        <v>302</v>
      </c>
      <c r="D60" s="1" t="s">
        <v>303</v>
      </c>
      <c r="E60" s="1" t="s">
        <v>304</v>
      </c>
      <c r="F60" s="4" t="s">
        <v>17</v>
      </c>
      <c r="G60" s="1" t="s">
        <v>18</v>
      </c>
      <c r="H60" s="1" t="s">
        <v>19</v>
      </c>
      <c r="I60" s="1" t="s">
        <v>20</v>
      </c>
      <c r="J60" s="1" t="s">
        <v>305</v>
      </c>
      <c r="K60" s="1" t="s">
        <v>22</v>
      </c>
      <c r="L60" s="1" t="str">
        <f>HYPERLINK("https://files.afu.se/Downloads/Transcripts/Need%20To%20Know%20(Coulthart%20and%20Zabel)/2022 02 04 - Need to Know - Take Me to Your Leader - Need to Know (02-03-22)_Pu0OstWkqo0 - transcript (automated).pdf","Transcript Link")</f>
        <v>Transcript Link</v>
      </c>
      <c r="M60" s="2" t="str">
        <f>HYPERLINK("https://files.afu.se/Downloads/Transcripts/Need%20To%20Know%20(Coulthart%20and%20Zabel)/2022 02 04 - Need to Know - Take Me to Your Leader - Need to Know (02-03-22)_Pu0OstWkqo0 - transcript (automated).pdf","Transcript Link")</f>
        <v>Transcript Link</v>
      </c>
    </row>
    <row r="61" ht="409.5" spans="1:13">
      <c r="A61" s="1" t="s">
        <v>306</v>
      </c>
      <c r="B61" s="1" t="s">
        <v>13</v>
      </c>
      <c r="C61" s="4" t="s">
        <v>307</v>
      </c>
      <c r="D61" s="1" t="s">
        <v>308</v>
      </c>
      <c r="E61" s="1" t="s">
        <v>309</v>
      </c>
      <c r="F61" s="4" t="s">
        <v>17</v>
      </c>
      <c r="G61" s="1" t="s">
        <v>18</v>
      </c>
      <c r="H61" s="1" t="s">
        <v>19</v>
      </c>
      <c r="I61" s="1" t="s">
        <v>20</v>
      </c>
      <c r="J61" s="1" t="s">
        <v>310</v>
      </c>
      <c r="K61" s="1" t="s">
        <v>22</v>
      </c>
      <c r="L61" s="1" t="str">
        <f>HYPERLINK("https://files.afu.se/Downloads/Transcripts/Need%20To%20Know%20(Coulthart%20and%20Zabel)/2022 01 22 - Need to Know - Roswell and Beyond - Need to Know (01-20-22)_bsOiS6rsoEM - transcript (automated).pdf","Transcript Link")</f>
        <v>Transcript Link</v>
      </c>
      <c r="M61" s="2" t="str">
        <f>HYPERLINK("https://files.afu.se/Downloads/Transcripts/Need%20To%20Know%20(Coulthart%20and%20Zabel)/2022 01 22 - Need to Know - Roswell and Beyond - Need to Know (01-20-22)_bsOiS6rsoEM - transcript (automated).pdf","Transcript Link")</f>
        <v>Transcript Link</v>
      </c>
    </row>
    <row r="62" ht="409.5" spans="1:13">
      <c r="A62" s="1" t="s">
        <v>311</v>
      </c>
      <c r="B62" s="1" t="s">
        <v>13</v>
      </c>
      <c r="C62" s="4" t="s">
        <v>312</v>
      </c>
      <c r="D62" s="1" t="s">
        <v>313</v>
      </c>
      <c r="E62" s="1" t="s">
        <v>314</v>
      </c>
      <c r="F62" s="4" t="s">
        <v>17</v>
      </c>
      <c r="G62" s="1" t="s">
        <v>18</v>
      </c>
      <c r="H62" s="1" t="s">
        <v>19</v>
      </c>
      <c r="I62" s="1" t="s">
        <v>20</v>
      </c>
      <c r="J62" s="1" t="s">
        <v>315</v>
      </c>
      <c r="K62" s="1" t="s">
        <v>22</v>
      </c>
      <c r="L62" s="1" t="str">
        <f>HYPERLINK("https://files.afu.se/Downloads/Transcripts/Need%20To%20Know%20(Coulthart%20and%20Zabel)/2022 01 13 - Need to Know - The Year Ahead in UAP - Need to Know (12-16-21)_bVIZO5zTNEY - transcript (automated).pdf","Transcript Link")</f>
        <v>Transcript Link</v>
      </c>
      <c r="M62" s="2" t="str">
        <f>HYPERLINK("https://files.afu.se/Downloads/Transcripts/Need%20To%20Know%20(Coulthart%20and%20Zabel)/2022 01 13 - Need to Know - The Year Ahead in UAP - Need to Know (12-16-21)_bVIZO5zTNEY - transcript (automated).pdf","Transcript Link")</f>
        <v>Transcript Link</v>
      </c>
    </row>
    <row r="63" ht="409.5" spans="1:13">
      <c r="A63" s="1" t="s">
        <v>316</v>
      </c>
      <c r="B63" s="1" t="s">
        <v>13</v>
      </c>
      <c r="C63" s="4" t="s">
        <v>317</v>
      </c>
      <c r="D63" s="1" t="s">
        <v>318</v>
      </c>
      <c r="E63" s="1" t="s">
        <v>319</v>
      </c>
      <c r="F63" s="4" t="s">
        <v>17</v>
      </c>
      <c r="G63" s="1" t="s">
        <v>18</v>
      </c>
      <c r="H63" s="1" t="s">
        <v>19</v>
      </c>
      <c r="I63" s="1" t="s">
        <v>20</v>
      </c>
      <c r="J63" s="1" t="s">
        <v>320</v>
      </c>
      <c r="K63" s="1" t="s">
        <v>22</v>
      </c>
      <c r="L63" s="1" t="str">
        <f>HYPERLINK("https://files.afu.se/Downloads/Transcripts/Need%20To%20Know%20(Coulthart%20and%20Zabel)/2022 01 12 - Need to Know - 2021's UAP Top Ten - Need to Know (12-16-21)_rHwjvFf_VOo - transcript (automated).pdf","Transcript Link")</f>
        <v>Transcript Link</v>
      </c>
      <c r="M63" s="2" t="str">
        <f>HYPERLINK("https://files.afu.se/Downloads/Transcripts/Need%20To%20Know%20(Coulthart%20and%20Zabel)/2022 01 12 - Need to Know - 2021's UAP Top Ten - Need to Know (12-16-21)_rHwjvFf_VOo - transcript (automated).pdf","Transcript Link")</f>
        <v>Transcript Link</v>
      </c>
    </row>
    <row r="64" ht="409.5" spans="1:13">
      <c r="A64" s="1" t="s">
        <v>321</v>
      </c>
      <c r="B64" s="1" t="s">
        <v>13</v>
      </c>
      <c r="C64" s="4" t="s">
        <v>322</v>
      </c>
      <c r="D64" s="1" t="s">
        <v>323</v>
      </c>
      <c r="E64" s="1" t="s">
        <v>324</v>
      </c>
      <c r="F64" s="4" t="s">
        <v>17</v>
      </c>
      <c r="G64" s="1" t="s">
        <v>18</v>
      </c>
      <c r="H64" s="1" t="s">
        <v>19</v>
      </c>
      <c r="I64" s="1" t="s">
        <v>20</v>
      </c>
      <c r="J64" s="1" t="s">
        <v>325</v>
      </c>
      <c r="K64" s="1" t="s">
        <v>22</v>
      </c>
      <c r="L64" s="1" t="str">
        <f>HYPERLINK("https://files.afu.se/Downloads/Transcripts/Need%20To%20Know%20(Coulthart%20and%20Zabel)/2022 01 05 - Need to Know - Media Coverage of Harry Reid Death - Need to Know (01-04-22)_e962GK3qK9w - transcript (automated).pdf","Transcript Link")</f>
        <v>Transcript Link</v>
      </c>
      <c r="M64" s="2" t="str">
        <f>HYPERLINK("https://files.afu.se/Downloads/Transcripts/Need%20To%20Know%20(Coulthart%20and%20Zabel)/2022 01 05 - Need to Know - Media Coverage of Harry Reid Death - Need to Know (01-04-22)_e962GK3qK9w - transcript (automated).pdf","Transcript Link")</f>
        <v>Transcript Link</v>
      </c>
    </row>
    <row r="65" ht="409.5" spans="1:13">
      <c r="A65" s="1" t="s">
        <v>326</v>
      </c>
      <c r="B65" s="1" t="s">
        <v>13</v>
      </c>
      <c r="C65" s="4" t="s">
        <v>327</v>
      </c>
      <c r="D65" s="1" t="s">
        <v>328</v>
      </c>
      <c r="E65" s="1" t="s">
        <v>329</v>
      </c>
      <c r="F65" s="4" t="s">
        <v>17</v>
      </c>
      <c r="G65" s="1" t="s">
        <v>18</v>
      </c>
      <c r="H65" s="1" t="s">
        <v>19</v>
      </c>
      <c r="I65" s="1" t="s">
        <v>20</v>
      </c>
      <c r="J65" s="1" t="s">
        <v>330</v>
      </c>
      <c r="K65" s="1" t="s">
        <v>22</v>
      </c>
      <c r="L65" s="1" t="str">
        <f>HYPERLINK("https://files.afu.se/Downloads/Transcripts/Need%20To%20Know%20(Coulthart%20and%20Zabel)/2021 12 24 - Need to Know - Bipartisan Support for UAP Research - Need to Know (12-27-21)_wF_8gBlUZhY - transcript (automated).pdf","Transcript Link")</f>
        <v>Transcript Link</v>
      </c>
      <c r="M65" s="2" t="str">
        <f>HYPERLINK("https://files.afu.se/Downloads/Transcripts/Need%20To%20Know%20(Coulthart%20and%20Zabel)/2021 12 24 - Need to Know - Bipartisan Support for UAP Research - Need to Know (12-27-21)_wF_8gBlUZhY - transcript (automated).pdf","Transcript Link")</f>
        <v>Transcript Link</v>
      </c>
    </row>
    <row r="66" ht="180" spans="1:13">
      <c r="A66" s="1" t="s">
        <v>331</v>
      </c>
      <c r="B66" s="1" t="s">
        <v>13</v>
      </c>
      <c r="C66" s="4" t="s">
        <v>332</v>
      </c>
      <c r="D66" s="1" t="s">
        <v>333</v>
      </c>
      <c r="E66" s="1" t="s">
        <v>334</v>
      </c>
      <c r="F66" s="4" t="s">
        <v>17</v>
      </c>
      <c r="G66" s="1" t="s">
        <v>18</v>
      </c>
      <c r="H66" s="1" t="s">
        <v>19</v>
      </c>
      <c r="I66" s="1" t="s">
        <v>20</v>
      </c>
      <c r="J66" s="1" t="s">
        <v>335</v>
      </c>
      <c r="K66" s="1" t="s">
        <v>22</v>
      </c>
      <c r="L66" s="1" t="str">
        <f>HYPERLINK("https://files.afu.se/Downloads/Transcripts/Need%20To%20Know%20(Coulthart%20and%20Zabel)/2021 04 01 - Need to Know - The UFO Incident_Bgsy9tQmzdQ - transcript (automated).pdf","Transcript Link")</f>
        <v>Transcript Link</v>
      </c>
      <c r="M66" s="2" t="str">
        <f>HYPERLINK("https://files.afu.se/Downloads/Transcripts/Need%20To%20Know%20(Coulthart%20and%20Zabel)/2021 04 01 - Need to Know - The UFO Incident_Bgsy9tQmzdQ - transcript (automated).pdf","Transcript Link")</f>
        <v>Transcript Link</v>
      </c>
    </row>
    <row r="67" ht="405" spans="1:13">
      <c r="A67" s="1" t="s">
        <v>336</v>
      </c>
      <c r="B67" s="1" t="s">
        <v>13</v>
      </c>
      <c r="C67" s="4" t="s">
        <v>337</v>
      </c>
      <c r="D67" s="1" t="s">
        <v>338</v>
      </c>
      <c r="E67" s="1" t="s">
        <v>339</v>
      </c>
      <c r="F67" s="4" t="s">
        <v>17</v>
      </c>
      <c r="G67" s="1" t="s">
        <v>18</v>
      </c>
      <c r="H67" s="1" t="s">
        <v>19</v>
      </c>
      <c r="I67" s="1" t="s">
        <v>20</v>
      </c>
      <c r="J67" s="1" t="s">
        <v>340</v>
      </c>
      <c r="K67" s="1" t="s">
        <v>22</v>
      </c>
      <c r="L67" s="1" t="str">
        <f>HYPERLINK("https://files.afu.se/Downloads/Transcripts/Need%20To%20Know%20(Coulthart%20and%20Zabel)/2021 02 28 - Need to Know - Let's Do It — Today's Comedy about Making the First Student Film!_PPs3ngtWPIQ - transcript (automated).pdf","Transcript Link")</f>
        <v>Transcript Link</v>
      </c>
      <c r="M67" s="2" t="str">
        <f>HYPERLINK("https://files.afu.se/Downloads/Transcripts/Need%20To%20Know%20(Coulthart%20and%20Zabel)/2021 02 28 - Need to Know - Let's Do It — Today's Comedy about Making the First Student Film!_PPs3ngtWPIQ - transcript (automated).pdf","Transcript Link")</f>
        <v>Transcript Link</v>
      </c>
    </row>
    <row r="68" ht="409.5" spans="1:13">
      <c r="A68" s="1" t="s">
        <v>341</v>
      </c>
      <c r="B68" s="1" t="s">
        <v>13</v>
      </c>
      <c r="C68" s="4" t="s">
        <v>342</v>
      </c>
      <c r="D68" s="1" t="s">
        <v>343</v>
      </c>
      <c r="E68" s="1" t="s">
        <v>344</v>
      </c>
      <c r="F68" s="4" t="s">
        <v>17</v>
      </c>
      <c r="G68" s="1" t="s">
        <v>18</v>
      </c>
      <c r="H68" s="1" t="s">
        <v>19</v>
      </c>
      <c r="I68" s="1" t="s">
        <v>20</v>
      </c>
      <c r="J68" s="1" t="s">
        <v>345</v>
      </c>
      <c r="K68" s="1" t="s">
        <v>22</v>
      </c>
      <c r="L68" s="1" t="str">
        <f>HYPERLINK("https://files.afu.se/Downloads/Transcripts/Need%20To%20Know%20(Coulthart%20and%20Zabel)/2020 12 24 - Need to Know - Next Christmas_NVhJRJUw2G8 - transcript (automated).pdf","Transcript Link")</f>
        <v>Transcript Link</v>
      </c>
      <c r="M68" s="2" t="str">
        <f>HYPERLINK("https://files.afu.se/Downloads/Transcripts/Need%20To%20Know%20(Coulthart%20and%20Zabel)/2020 12 24 - Need to Know - Next Christmas_NVhJRJUw2G8 - transcript (automated).pdf","Transcript Link")</f>
        <v>Transcript Link</v>
      </c>
    </row>
    <row r="69" ht="180" spans="1:13">
      <c r="A69" s="1" t="s">
        <v>346</v>
      </c>
      <c r="B69" s="1" t="s">
        <v>13</v>
      </c>
      <c r="C69" s="4" t="s">
        <v>347</v>
      </c>
      <c r="D69" s="1" t="s">
        <v>348</v>
      </c>
      <c r="E69" s="1" t="s">
        <v>349</v>
      </c>
      <c r="F69" s="4" t="s">
        <v>17</v>
      </c>
      <c r="G69" s="1" t="s">
        <v>18</v>
      </c>
      <c r="H69" s="1" t="s">
        <v>19</v>
      </c>
      <c r="I69" s="1" t="s">
        <v>20</v>
      </c>
      <c r="J69" s="1" t="s">
        <v>350</v>
      </c>
      <c r="K69" s="1" t="s">
        <v>22</v>
      </c>
      <c r="L69" s="1" t="str">
        <f>HYPERLINK("https://files.afu.se/Downloads/Transcripts/Need%20To%20Know%20(Coulthart%20and%20Zabel)/2018 06 25 - Need to Know - Disneyland for Tortoises_lCOpfMN2PRo - transcript (automated).pdf","Transcript Link")</f>
        <v>Transcript Link</v>
      </c>
      <c r="M69" s="2" t="str">
        <f>HYPERLINK("https://files.afu.se/Downloads/Transcripts/Need%20To%20Know%20(Coulthart%20and%20Zabel)/2018 06 25 - Need to Know - Disneyland for Tortoises_lCOpfMN2PRo - transcript (automated).pdf","Transcript Link")</f>
        <v>Transcript Link</v>
      </c>
    </row>
    <row r="70" ht="180" spans="1:13">
      <c r="A70" s="1" t="s">
        <v>351</v>
      </c>
      <c r="B70" s="1" t="s">
        <v>13</v>
      </c>
      <c r="C70" s="4" t="s">
        <v>352</v>
      </c>
      <c r="D70" s="1" t="s">
        <v>353</v>
      </c>
      <c r="E70" s="1" t="s">
        <v>354</v>
      </c>
      <c r="F70" s="4" t="s">
        <v>17</v>
      </c>
      <c r="G70" s="1" t="s">
        <v>18</v>
      </c>
      <c r="H70" s="1" t="s">
        <v>19</v>
      </c>
      <c r="I70" s="1" t="s">
        <v>20</v>
      </c>
      <c r="J70" s="1" t="s">
        <v>355</v>
      </c>
      <c r="K70" s="1" t="s">
        <v>22</v>
      </c>
      <c r="L70" s="1" t="str">
        <f>HYPERLINK("https://files.afu.se/Downloads/Transcripts/Need%20To%20Know%20(Coulthart%20and%20Zabel)/2018 03 14 - Need to Know - Knockin' on Heaven's Door (Israel 2018)_unWaykk8eN4 - transcript (automated).pdf","Transcript Link")</f>
        <v>Transcript Link</v>
      </c>
      <c r="M70" s="2" t="str">
        <f>HYPERLINK("https://files.afu.se/Downloads/Transcripts/Need%20To%20Know%20(Coulthart%20and%20Zabel)/2018 03 14 - Need to Know - Knockin' on Heaven's Door (Israel 2018)_unWaykk8eN4 - transcript (automated).pdf","Transcript Link")</f>
        <v>Transcript Link</v>
      </c>
    </row>
    <row r="71" ht="180" spans="1:13">
      <c r="A71" s="1" t="s">
        <v>356</v>
      </c>
      <c r="B71" s="1" t="s">
        <v>13</v>
      </c>
      <c r="C71" s="4" t="s">
        <v>357</v>
      </c>
      <c r="D71" s="1" t="s">
        <v>358</v>
      </c>
      <c r="E71" s="1" t="s">
        <v>359</v>
      </c>
      <c r="F71" s="4" t="s">
        <v>17</v>
      </c>
      <c r="G71" s="1" t="s">
        <v>18</v>
      </c>
      <c r="H71" s="1" t="s">
        <v>19</v>
      </c>
      <c r="I71" s="1" t="s">
        <v>20</v>
      </c>
      <c r="J71" s="1" t="s">
        <v>360</v>
      </c>
      <c r="K71" s="1" t="s">
        <v>22</v>
      </c>
      <c r="L71" s="1" t="str">
        <f>HYPERLINK("https://files.afu.se/Downloads/Transcripts/Need%20To%20Know%20(Coulthart%20and%20Zabel)/2018 03 08 - Need to Know - Beatles Author Talks Alternate History_en-GEgZRjnM - transcript (automated).pdf","Transcript Link")</f>
        <v>Transcript Link</v>
      </c>
      <c r="M71" s="2" t="str">
        <f>HYPERLINK("https://files.afu.se/Downloads/Transcripts/Need%20To%20Know%20(Coulthart%20and%20Zabel)/2018 03 08 - Need to Know - Beatles Author Talks Alternate History_en-GEgZRjnM - transcript (automated).pdf","Transcript Link")</f>
        <v>Transcript Link</v>
      </c>
    </row>
    <row r="72" ht="409.5" spans="1:13">
      <c r="A72" s="1" t="s">
        <v>361</v>
      </c>
      <c r="B72" s="1" t="s">
        <v>13</v>
      </c>
      <c r="C72" s="4" t="s">
        <v>362</v>
      </c>
      <c r="D72" s="1" t="s">
        <v>363</v>
      </c>
      <c r="E72" s="1" t="s">
        <v>364</v>
      </c>
      <c r="F72" s="4" t="s">
        <v>17</v>
      </c>
      <c r="G72" s="1" t="s">
        <v>18</v>
      </c>
      <c r="H72" s="1" t="s">
        <v>19</v>
      </c>
      <c r="I72" s="1" t="s">
        <v>20</v>
      </c>
      <c r="J72" s="1" t="s">
        <v>365</v>
      </c>
      <c r="K72" s="1" t="s">
        <v>22</v>
      </c>
      <c r="L72" s="1" t="str">
        <f>HYPERLINK("https://files.afu.se/Downloads/Transcripts/Need%20To%20Know%20(Coulthart%20and%20Zabel)/2018 03 07 - Need to Know - Once There Was a Way  What if The Beatles Stayed Together _sLxjeBNQATI - transcript (automated).pdf","Transcript Link")</f>
        <v>Transcript Link</v>
      </c>
      <c r="M72" s="2" t="str">
        <f>HYPERLINK("https://files.afu.se/Downloads/Transcripts/Need%20To%20Know%20(Coulthart%20and%20Zabel)/2018 03 07 - Need to Know - Once There Was a Way  What if The Beatles Stayed Together _sLxjeBNQATI - transcript (automated).pdf","Transcript Link")</f>
        <v>Transcript Link</v>
      </c>
    </row>
    <row r="73" ht="409.5" spans="1:13">
      <c r="A73" s="1" t="s">
        <v>366</v>
      </c>
      <c r="B73" s="1" t="s">
        <v>13</v>
      </c>
      <c r="C73" s="4" t="s">
        <v>367</v>
      </c>
      <c r="D73" s="1" t="s">
        <v>368</v>
      </c>
      <c r="E73" s="1" t="s">
        <v>369</v>
      </c>
      <c r="F73" s="4" t="s">
        <v>17</v>
      </c>
      <c r="G73" s="1" t="s">
        <v>18</v>
      </c>
      <c r="H73" s="1" t="s">
        <v>19</v>
      </c>
      <c r="I73" s="1" t="s">
        <v>20</v>
      </c>
      <c r="J73" s="1" t="s">
        <v>370</v>
      </c>
      <c r="K73" s="1" t="s">
        <v>22</v>
      </c>
      <c r="L73" s="1" t="str">
        <f>HYPERLINK("https://files.afu.se/Downloads/Transcripts/Need%20To%20Know%20(Coulthart%20and%20Zabel)/2018 03 02 - Need to Know - Beatles What If - Interview with Author_YFtvA9_OZVU - transcript (automated).pdf","Transcript Link")</f>
        <v>Transcript Link</v>
      </c>
      <c r="M73" s="2" t="str">
        <f>HYPERLINK("https://files.afu.se/Downloads/Transcripts/Need%20To%20Know%20(Coulthart%20and%20Zabel)/2018 03 02 - Need to Know - Beatles What If - Interview with Author_YFtvA9_OZVU - transcript (automated).pdf","Transcript Link")</f>
        <v>Transcript Link</v>
      </c>
    </row>
    <row r="74" ht="180" spans="1:13">
      <c r="A74" s="1" t="s">
        <v>371</v>
      </c>
      <c r="B74" s="1" t="s">
        <v>13</v>
      </c>
      <c r="C74" s="4" t="s">
        <v>372</v>
      </c>
      <c r="D74" s="1" t="s">
        <v>373</v>
      </c>
      <c r="E74" s="1" t="s">
        <v>374</v>
      </c>
      <c r="F74" s="4" t="s">
        <v>17</v>
      </c>
      <c r="G74" s="1" t="s">
        <v>18</v>
      </c>
      <c r="H74" s="1" t="s">
        <v>19</v>
      </c>
      <c r="I74" s="1" t="s">
        <v>20</v>
      </c>
      <c r="J74" s="1" t="s">
        <v>375</v>
      </c>
      <c r="K74" s="1" t="s">
        <v>22</v>
      </c>
      <c r="L74" s="1" t="str">
        <f>HYPERLINK("https://files.afu.se/Downloads/Transcripts/Need%20To%20Know%20(Coulthart%20and%20Zabel)/2018 02 24 - Need to Know - Edward R. Murrow Flying Saucer Report - Need to Know_hVvz8ebUeSk - transcript (automated).pdf","Transcript Link")</f>
        <v>Transcript Link</v>
      </c>
      <c r="M74" s="2" t="str">
        <f>HYPERLINK("https://files.afu.se/Downloads/Transcripts/Need%20To%20Know%20(Coulthart%20and%20Zabel)/2018 02 24 - Need to Know - Edward R. Murrow Flying Saucer Report - Need to Know_hVvz8ebUeSk - transcript (automated).pdf","Transcript Link")</f>
        <v>Transcript Link</v>
      </c>
    </row>
    <row r="75" ht="195" spans="1:13">
      <c r="A75" s="1" t="s">
        <v>376</v>
      </c>
      <c r="B75" s="1" t="s">
        <v>13</v>
      </c>
      <c r="C75" s="4" t="s">
        <v>377</v>
      </c>
      <c r="D75" s="1" t="s">
        <v>378</v>
      </c>
      <c r="E75" s="1" t="s">
        <v>379</v>
      </c>
      <c r="F75" s="4" t="s">
        <v>17</v>
      </c>
      <c r="G75" s="1" t="s">
        <v>18</v>
      </c>
      <c r="H75" s="1" t="s">
        <v>19</v>
      </c>
      <c r="I75" s="1" t="s">
        <v>20</v>
      </c>
      <c r="J75" s="1" t="s">
        <v>380</v>
      </c>
      <c r="K75" s="1" t="s">
        <v>22</v>
      </c>
      <c r="L75" s="1" t="str">
        <f>HYPERLINK("https://files.afu.se/Downloads/Transcripts/Need%20To%20Know%20(Coulthart%20and%20Zabel)/2018 02 23 - Need to Know - Barney Hill on To Tell the Truth - Need to Know_YhZ24yUpXSM - transcript (automated).pdf","Transcript Link")</f>
        <v>Transcript Link</v>
      </c>
      <c r="M75" s="2" t="str">
        <f>HYPERLINK("https://files.afu.se/Downloads/Transcripts/Need%20To%20Know%20(Coulthart%20and%20Zabel)/2018 02 23 - Need to Know - Barney Hill on To Tell the Truth - Need to Know_YhZ24yUpXSM - transcript (automated).pdf","Transcript Link")</f>
        <v>Transcript Link</v>
      </c>
    </row>
    <row r="76" ht="345" spans="1:13">
      <c r="A76" s="1" t="s">
        <v>381</v>
      </c>
      <c r="B76" s="1" t="s">
        <v>13</v>
      </c>
      <c r="C76" s="4" t="s">
        <v>382</v>
      </c>
      <c r="D76" s="1" t="s">
        <v>383</v>
      </c>
      <c r="E76" s="1" t="s">
        <v>384</v>
      </c>
      <c r="F76" s="4" t="s">
        <v>17</v>
      </c>
      <c r="G76" s="1" t="s">
        <v>18</v>
      </c>
      <c r="H76" s="1" t="s">
        <v>19</v>
      </c>
      <c r="I76" s="1" t="s">
        <v>20</v>
      </c>
      <c r="J76" s="1" t="s">
        <v>385</v>
      </c>
      <c r="K76" s="1" t="s">
        <v>22</v>
      </c>
      <c r="L76" s="1" t="str">
        <f>HYPERLINK("https://files.afu.se/Downloads/Transcripts/Need%20To%20Know%20(Coulthart%20and%20Zabel)/2018 01 30 - Need to Know - Official Denial - Syfy's First Original Film - 1993_gB5TVEWIdac - transcript (automated).pdf","Transcript Link")</f>
        <v>Transcript Link</v>
      </c>
      <c r="M76" s="2" t="str">
        <f>HYPERLINK("https://files.afu.se/Downloads/Transcripts/Need%20To%20Know%20(Coulthart%20and%20Zabel)/2018 01 30 - Need to Know - Official Denial - Syfy's First Original Film - 1993_gB5TVEWIdac - transcript (automated).pdf","Transcript Link")</f>
        <v>Transcript Link</v>
      </c>
    </row>
    <row r="77" ht="409.5" spans="1:13">
      <c r="A77" s="1" t="s">
        <v>386</v>
      </c>
      <c r="B77" s="1" t="s">
        <v>13</v>
      </c>
      <c r="C77" s="4" t="s">
        <v>387</v>
      </c>
      <c r="D77" s="1" t="s">
        <v>363</v>
      </c>
      <c r="E77" s="1" t="s">
        <v>388</v>
      </c>
      <c r="F77" s="4" t="s">
        <v>17</v>
      </c>
      <c r="G77" s="1" t="s">
        <v>18</v>
      </c>
      <c r="H77" s="1" t="s">
        <v>19</v>
      </c>
      <c r="I77" s="1" t="s">
        <v>20</v>
      </c>
      <c r="J77" s="1" t="s">
        <v>389</v>
      </c>
      <c r="K77" s="1" t="s">
        <v>22</v>
      </c>
      <c r="L77" s="1" t="str">
        <f>HYPERLINK("https://files.afu.se/Downloads/Transcripts/Need%20To%20Know%20(Coulthart%20and%20Zabel)/2017 11 07 - Need to Know - Once There Was a Way  What if The Beatles Stayed Together _dMsBoZLaBHU - transcript (automated).pdf","Transcript Link")</f>
        <v>Transcript Link</v>
      </c>
      <c r="M77" s="2" t="str">
        <f>HYPERLINK("https://files.afu.se/Downloads/Transcripts/Need%20To%20Know%20(Coulthart%20and%20Zabel)/2017 11 07 - Need to Know - Once There Was a Way  What if The Beatles Stayed Together _dMsBoZLaBHU - transcript (automated).pdf","Transcript Link")</f>
        <v>Transcript Link</v>
      </c>
    </row>
    <row r="78" ht="409.5" spans="1:13">
      <c r="A78" s="1" t="s">
        <v>390</v>
      </c>
      <c r="B78" s="1" t="s">
        <v>13</v>
      </c>
      <c r="C78" s="4" t="s">
        <v>391</v>
      </c>
      <c r="D78" s="1" t="s">
        <v>392</v>
      </c>
      <c r="E78" s="1" t="s">
        <v>393</v>
      </c>
      <c r="F78" s="4" t="s">
        <v>17</v>
      </c>
      <c r="G78" s="1" t="s">
        <v>18</v>
      </c>
      <c r="H78" s="1" t="s">
        <v>19</v>
      </c>
      <c r="I78" s="1" t="s">
        <v>20</v>
      </c>
      <c r="J78" s="1" t="s">
        <v>394</v>
      </c>
      <c r="K78" s="1" t="s">
        <v>22</v>
      </c>
      <c r="L78" s="1" t="str">
        <f>HYPERLINK("https://files.afu.se/Downloads/Transcripts/Need%20To%20Know%20(Coulthart%20and%20Zabel)/2016 04 18 - Need to Know - Tombstone — Trailer (1993)_GRNYn1bsU3Y - transcript (automated).pdf","Transcript Link")</f>
        <v>Transcript Link</v>
      </c>
      <c r="M78" s="2" t="str">
        <f>HYPERLINK("https://files.afu.se/Downloads/Transcripts/Need%20To%20Know%20(Coulthart%20and%20Zabel)/2016 04 18 - Need to Know - Tombstone — Trailer (1993)_GRNYn1bsU3Y - transcript (automated).pdf","Transcript Link")</f>
        <v>Transcript Link</v>
      </c>
    </row>
    <row r="79" ht="180" spans="1:13">
      <c r="A79" s="1" t="s">
        <v>395</v>
      </c>
      <c r="B79" s="1" t="s">
        <v>13</v>
      </c>
      <c r="C79" s="4" t="s">
        <v>396</v>
      </c>
      <c r="D79" s="1" t="s">
        <v>397</v>
      </c>
      <c r="E79" s="1" t="s">
        <v>398</v>
      </c>
      <c r="F79" s="4" t="s">
        <v>17</v>
      </c>
      <c r="G79" s="1" t="s">
        <v>18</v>
      </c>
      <c r="H79" s="1" t="s">
        <v>19</v>
      </c>
      <c r="I79" s="1" t="s">
        <v>20</v>
      </c>
      <c r="J79" s="1" t="s">
        <v>399</v>
      </c>
      <c r="K79" s="1" t="s">
        <v>22</v>
      </c>
      <c r="L79" s="1" t="str">
        <f>HYPERLINK("https://files.afu.se/Downloads/Transcripts/Need%20To%20Know%20(Coulthart%20and%20Zabel)/2016 04 08 - Need to Know - Whitelining_aXosfvvgWH0 - transcript (automated).pdf","Transcript Link")</f>
        <v>Transcript Link</v>
      </c>
      <c r="M79" s="2" t="str">
        <f>HYPERLINK("https://files.afu.se/Downloads/Transcripts/Need%20To%20Know%20(Coulthart%20and%20Zabel)/2016 04 08 - Need to Know - Whitelining_aXosfvvgWH0 - transcript (automated).pdf","Transcript Link")</f>
        <v>Transcript Link</v>
      </c>
    </row>
    <row r="80" ht="409.5" spans="1:13">
      <c r="A80" s="1" t="s">
        <v>400</v>
      </c>
      <c r="B80" s="1" t="s">
        <v>13</v>
      </c>
      <c r="C80" s="4" t="s">
        <v>401</v>
      </c>
      <c r="D80" s="1" t="s">
        <v>402</v>
      </c>
      <c r="E80" s="1" t="s">
        <v>403</v>
      </c>
      <c r="F80" s="4" t="s">
        <v>17</v>
      </c>
      <c r="G80" s="1" t="s">
        <v>18</v>
      </c>
      <c r="H80" s="1" t="s">
        <v>19</v>
      </c>
      <c r="I80" s="1" t="s">
        <v>20</v>
      </c>
      <c r="J80" s="1" t="s">
        <v>404</v>
      </c>
      <c r="K80" s="1" t="s">
        <v>22</v>
      </c>
      <c r="L80" s="1" t="str">
        <f>HYPERLINK("https://files.afu.se/Downloads/Transcripts/Need%20To%20Know%20(Coulthart%20and%20Zabel)/2016 04 02 - Need to Know - The Crow  Stairway to Heaven — Main Titles_eMzO8fA-ewg - transcript (automated).pdf","Transcript Link")</f>
        <v>Transcript Link</v>
      </c>
      <c r="M80" s="2" t="str">
        <f>HYPERLINK("https://files.afu.se/Downloads/Transcripts/Need%20To%20Know%20(Coulthart%20and%20Zabel)/2016 04 02 - Need to Know - The Crow  Stairway to Heaven — Main Titles_eMzO8fA-ewg - transcript (automated).pdf","Transcript Link")</f>
        <v>Transcript Link</v>
      </c>
    </row>
    <row r="81" ht="225" spans="1:13">
      <c r="A81" s="1" t="s">
        <v>405</v>
      </c>
      <c r="B81" s="1" t="s">
        <v>13</v>
      </c>
      <c r="C81" s="4" t="s">
        <v>406</v>
      </c>
      <c r="D81" s="1" t="s">
        <v>407</v>
      </c>
      <c r="E81" s="1" t="s">
        <v>408</v>
      </c>
      <c r="F81" s="4" t="s">
        <v>17</v>
      </c>
      <c r="G81" s="1" t="s">
        <v>18</v>
      </c>
      <c r="H81" s="1" t="s">
        <v>19</v>
      </c>
      <c r="I81" s="1" t="s">
        <v>20</v>
      </c>
      <c r="J81" s="1" t="s">
        <v>409</v>
      </c>
      <c r="K81" s="1" t="s">
        <v>22</v>
      </c>
      <c r="L81" s="1" t="str">
        <f>HYPERLINK("https://files.afu.se/Downloads/Transcripts/Need%20To%20Know%20(Coulthart%20and%20Zabel)/2015 10 06 - Need to Know - Surrounded by Enemies — Author Video — What if JFK Lived _7ouMaxiclBk - transcript (automated).pdf","Transcript Link")</f>
        <v>Transcript Link</v>
      </c>
      <c r="M81" s="2" t="str">
        <f>HYPERLINK("https://files.afu.se/Downloads/Transcripts/Need%20To%20Know%20(Coulthart%20and%20Zabel)/2015 10 06 - Need to Know - Surrounded by Enemies — Author Video — What if JFK Lived _7ouMaxiclBk - transcript (automated).pdf","Transcript Link")</f>
        <v>Transcript Link</v>
      </c>
    </row>
    <row r="82" ht="409.5" spans="1:13">
      <c r="A82" s="1" t="s">
        <v>410</v>
      </c>
      <c r="B82" s="1" t="s">
        <v>13</v>
      </c>
      <c r="C82" s="4" t="s">
        <v>411</v>
      </c>
      <c r="D82" s="1" t="s">
        <v>412</v>
      </c>
      <c r="E82" s="1" t="s">
        <v>413</v>
      </c>
      <c r="F82" s="4" t="s">
        <v>17</v>
      </c>
      <c r="G82" s="1" t="s">
        <v>18</v>
      </c>
      <c r="H82" s="1" t="s">
        <v>19</v>
      </c>
      <c r="I82" s="1" t="s">
        <v>20</v>
      </c>
      <c r="J82" s="1" t="s">
        <v>414</v>
      </c>
      <c r="K82" s="1" t="s">
        <v>22</v>
      </c>
      <c r="L82" s="1" t="str">
        <f>HYPERLINK("https://files.afu.se/Downloads/Transcripts/Need%20To%20Know%20(Coulthart%20and%20Zabel)/2015 04 09 - Need to Know - Silver Screen Saucers (S3) — TV Series Presentation_UtktLT4uWlU - transcript (automated).pdf","Transcript Link")</f>
        <v>Transcript Link</v>
      </c>
      <c r="M82" s="2" t="str">
        <f>HYPERLINK("https://files.afu.se/Downloads/Transcripts/Need%20To%20Know%20(Coulthart%20and%20Zabel)/2015 04 09 - Need to Know - Silver Screen Saucers (S3) — TV Series Presentation_UtktLT4uWlU - transcript (automated).pdf","Transcript Link")</f>
        <v>Transcript Link</v>
      </c>
    </row>
    <row r="83" ht="180" spans="1:13">
      <c r="A83" s="1" t="s">
        <v>415</v>
      </c>
      <c r="B83" s="1" t="s">
        <v>13</v>
      </c>
      <c r="C83" s="4" t="s">
        <v>416</v>
      </c>
      <c r="D83" s="1" t="s">
        <v>417</v>
      </c>
      <c r="E83" s="1" t="s">
        <v>418</v>
      </c>
      <c r="F83" s="4" t="s">
        <v>17</v>
      </c>
      <c r="G83" s="1" t="s">
        <v>18</v>
      </c>
      <c r="H83" s="1" t="s">
        <v>19</v>
      </c>
      <c r="I83" s="1" t="s">
        <v>20</v>
      </c>
      <c r="J83" s="1" t="s">
        <v>419</v>
      </c>
      <c r="K83" s="1" t="s">
        <v>22</v>
      </c>
      <c r="L83" s="1" t="str">
        <f>HYPERLINK("https://files.afu.se/Downloads/Transcripts/Need%20To%20Know%20(Coulthart%20and%20Zabel)/2014 11 24 - Need to Know - What if MLK, Daniel Pearl and Harvey Milk Live to Old Age _VOpHfISVPMY - transcript (automated).pdf","Transcript Link")</f>
        <v>Transcript Link</v>
      </c>
      <c r="M83" s="2" t="str">
        <f>HYPERLINK("https://files.afu.se/Downloads/Transcripts/Need%20To%20Know%20(Coulthart%20and%20Zabel)/2014 11 24 - Need to Know - What if MLK, Daniel Pearl and Harvey Milk Live to Old Age _VOpHfISVPMY - transcript (automated).pdf","Transcript Link")</f>
        <v>Transcript Link</v>
      </c>
    </row>
    <row r="84" ht="180" spans="1:13">
      <c r="A84" s="1" t="s">
        <v>420</v>
      </c>
      <c r="B84" s="1" t="s">
        <v>13</v>
      </c>
      <c r="C84" s="4" t="s">
        <v>421</v>
      </c>
      <c r="D84" s="1" t="s">
        <v>422</v>
      </c>
      <c r="E84" s="1" t="s">
        <v>423</v>
      </c>
      <c r="F84" s="4" t="s">
        <v>17</v>
      </c>
      <c r="G84" s="1" t="s">
        <v>18</v>
      </c>
      <c r="H84" s="1" t="s">
        <v>19</v>
      </c>
      <c r="I84" s="1" t="s">
        <v>20</v>
      </c>
      <c r="J84" s="1" t="s">
        <v>424</v>
      </c>
      <c r="K84" s="1" t="s">
        <v>22</v>
      </c>
      <c r="L84" s="1" t="str">
        <f>HYPERLINK("https://files.afu.se/Downloads/Transcripts/Need%20To%20Know%20(Coulthart%20and%20Zabel)/2014 10 13 - Need to Know - Why I Think This World Should End_jSnr8IBV-EY - transcript (automated).pdf","Transcript Link")</f>
        <v>Transcript Link</v>
      </c>
      <c r="M84" s="2" t="str">
        <f>HYPERLINK("https://files.afu.se/Downloads/Transcripts/Need%20To%20Know%20(Coulthart%20and%20Zabel)/2014 10 13 - Need to Know - Why I Think This World Should End_jSnr8IBV-EY - transcript (automated).pdf","Transcript Link")</f>
        <v>Transcript Link</v>
      </c>
    </row>
    <row r="85" ht="180" spans="1:13">
      <c r="A85" s="1" t="s">
        <v>425</v>
      </c>
      <c r="B85" s="1" t="s">
        <v>13</v>
      </c>
      <c r="C85" s="4" t="s">
        <v>426</v>
      </c>
      <c r="D85" s="1" t="s">
        <v>427</v>
      </c>
      <c r="E85" s="1" t="s">
        <v>428</v>
      </c>
      <c r="F85" s="4" t="s">
        <v>17</v>
      </c>
      <c r="G85" s="1" t="s">
        <v>18</v>
      </c>
      <c r="H85" s="1" t="s">
        <v>19</v>
      </c>
      <c r="I85" s="1" t="s">
        <v>20</v>
      </c>
      <c r="J85" s="1" t="s">
        <v>429</v>
      </c>
      <c r="K85" s="1" t="s">
        <v>22</v>
      </c>
      <c r="L85" s="1" t="str">
        <f>HYPERLINK("https://files.afu.se/Downloads/Transcripts/Need%20To%20Know%20(Coulthart%20and%20Zabel)/2014 09 25 - Need to Know - The Story of Ed's Coed_Mc7APw7z8EQ - transcript (automated).pdf","Transcript Link")</f>
        <v>Transcript Link</v>
      </c>
      <c r="M85" s="2" t="str">
        <f>HYPERLINK("https://files.afu.se/Downloads/Transcripts/Need%20To%20Know%20(Coulthart%20and%20Zabel)/2014 09 25 - Need to Know - The Story of Ed's Coed_Mc7APw7z8EQ - transcript (automated).pdf","Transcript Link")</f>
        <v>Transcript Link</v>
      </c>
    </row>
    <row r="86" ht="180" spans="1:13">
      <c r="A86" s="1" t="s">
        <v>430</v>
      </c>
      <c r="B86" s="1" t="s">
        <v>13</v>
      </c>
      <c r="C86" s="4" t="s">
        <v>431</v>
      </c>
      <c r="D86" s="1" t="s">
        <v>432</v>
      </c>
      <c r="E86" s="1" t="s">
        <v>433</v>
      </c>
      <c r="F86" s="4" t="s">
        <v>17</v>
      </c>
      <c r="G86" s="1" t="s">
        <v>18</v>
      </c>
      <c r="H86" s="1" t="s">
        <v>19</v>
      </c>
      <c r="I86" s="1" t="s">
        <v>20</v>
      </c>
      <c r="J86" s="1" t="s">
        <v>434</v>
      </c>
      <c r="K86" s="1" t="s">
        <v>22</v>
      </c>
      <c r="L86" s="1" t="str">
        <f>HYPERLINK("https://files.afu.se/Downloads/Transcripts/Need%20To%20Know%20(Coulthart%20and%20Zabel)/2014 09 24 - Need to Know - Ed's Coed — Clip %233_ptr4fiDHYNQ - transcript (automated).pdf","Transcript Link")</f>
        <v>Transcript Link</v>
      </c>
      <c r="M86" s="2" t="str">
        <f>HYPERLINK("https://files.afu.se/Downloads/Transcripts/Need%20To%20Know%20(Coulthart%20and%20Zabel)/2014 09 24 - Need to Know - Ed's Coed — Clip %233_ptr4fiDHYNQ - transcript (automated).pdf","Transcript Link")</f>
        <v>Transcript Link</v>
      </c>
    </row>
    <row r="87" ht="180" spans="1:13">
      <c r="A87" s="1" t="s">
        <v>430</v>
      </c>
      <c r="B87" s="1" t="s">
        <v>13</v>
      </c>
      <c r="C87" s="4" t="s">
        <v>435</v>
      </c>
      <c r="D87" s="1" t="s">
        <v>436</v>
      </c>
      <c r="E87" s="1" t="s">
        <v>433</v>
      </c>
      <c r="F87" s="4" t="s">
        <v>17</v>
      </c>
      <c r="G87" s="1" t="s">
        <v>18</v>
      </c>
      <c r="H87" s="1" t="s">
        <v>19</v>
      </c>
      <c r="I87" s="1" t="s">
        <v>20</v>
      </c>
      <c r="J87" s="1" t="s">
        <v>437</v>
      </c>
      <c r="K87" s="1" t="s">
        <v>22</v>
      </c>
      <c r="L87" s="1" t="str">
        <f>HYPERLINK("https://files.afu.se/Downloads/Transcripts/Need%20To%20Know%20(Coulthart%20and%20Zabel)/2014 09 24 - Need to Know - Ed's Coed — Clip %232_WTxGMGofVZM - transcript (automated).pdf","Transcript Link")</f>
        <v>Transcript Link</v>
      </c>
      <c r="M87" s="2" t="str">
        <f>HYPERLINK("https://files.afu.se/Downloads/Transcripts/Need%20To%20Know%20(Coulthart%20and%20Zabel)/2014 09 24 - Need to Know - Ed's Coed — Clip %232_WTxGMGofVZM - transcript (automated).pdf","Transcript Link")</f>
        <v>Transcript Link</v>
      </c>
    </row>
    <row r="88" ht="180" spans="1:13">
      <c r="A88" s="1" t="s">
        <v>430</v>
      </c>
      <c r="B88" s="1" t="s">
        <v>13</v>
      </c>
      <c r="C88" s="4" t="s">
        <v>438</v>
      </c>
      <c r="D88" s="1" t="s">
        <v>439</v>
      </c>
      <c r="E88" s="1" t="s">
        <v>433</v>
      </c>
      <c r="F88" s="4" t="s">
        <v>17</v>
      </c>
      <c r="G88" s="1" t="s">
        <v>18</v>
      </c>
      <c r="H88" s="1" t="s">
        <v>19</v>
      </c>
      <c r="I88" s="1" t="s">
        <v>20</v>
      </c>
      <c r="J88" s="1" t="s">
        <v>440</v>
      </c>
      <c r="K88" s="1" t="s">
        <v>22</v>
      </c>
      <c r="L88" s="1" t="str">
        <f>HYPERLINK("https://files.afu.se/Downloads/Transcripts/Need%20To%20Know%20(Coulthart%20and%20Zabel)/2014 09 24 - Need to Know - Ed's Coed — Clip %231_REf6pFywAqI - transcript (automated).pdf","Transcript Link")</f>
        <v>Transcript Link</v>
      </c>
      <c r="M88" s="2" t="str">
        <f>HYPERLINK("https://files.afu.se/Downloads/Transcripts/Need%20To%20Know%20(Coulthart%20and%20Zabel)/2014 09 24 - Need to Know - Ed's Coed — Clip %231_REf6pFywAqI - transcript (automated).pdf","Transcript Link")</f>
        <v>Transcript Link</v>
      </c>
    </row>
    <row r="89" ht="180" spans="1:13">
      <c r="A89" s="1" t="s">
        <v>430</v>
      </c>
      <c r="B89" s="1" t="s">
        <v>13</v>
      </c>
      <c r="C89" s="4" t="s">
        <v>441</v>
      </c>
      <c r="D89" s="1" t="s">
        <v>442</v>
      </c>
      <c r="F89" s="4" t="s">
        <v>17</v>
      </c>
      <c r="G89" s="1" t="s">
        <v>18</v>
      </c>
      <c r="H89" s="1" t="s">
        <v>19</v>
      </c>
      <c r="I89" s="1" t="s">
        <v>20</v>
      </c>
      <c r="J89" s="1" t="s">
        <v>443</v>
      </c>
      <c r="K89" s="1" t="s">
        <v>22</v>
      </c>
      <c r="L89" s="1" t="str">
        <f>HYPERLINK("https://files.afu.se/Downloads/Transcripts/Need%20To%20Know%20(Coulthart%20and%20Zabel)/2014 09 24 - Need to Know - Reinventing Ed's Coed — Student Documentary about Let's Do It_FHsAU4oQXaA - transcript (automated).pdf","Transcript Link")</f>
        <v>Transcript Link</v>
      </c>
      <c r="M89" s="2" t="str">
        <f>HYPERLINK("https://files.afu.se/Downloads/Transcripts/Need%20To%20Know%20(Coulthart%20and%20Zabel)/2014 09 24 - Need to Know - Reinventing Ed's Coed — Student Documentary about Let's Do It_FHsAU4oQXaA - transcript (automated).pdf","Transcript Link")</f>
        <v>Transcript Link</v>
      </c>
    </row>
    <row r="90" ht="180" spans="1:13">
      <c r="A90" s="1" t="s">
        <v>444</v>
      </c>
      <c r="B90" s="1" t="s">
        <v>13</v>
      </c>
      <c r="C90" s="4" t="s">
        <v>445</v>
      </c>
      <c r="D90" s="1" t="s">
        <v>446</v>
      </c>
      <c r="F90" s="4" t="s">
        <v>17</v>
      </c>
      <c r="G90" s="1" t="s">
        <v>18</v>
      </c>
      <c r="H90" s="1" t="s">
        <v>19</v>
      </c>
      <c r="I90" s="1" t="s">
        <v>20</v>
      </c>
      <c r="J90" s="1" t="s">
        <v>447</v>
      </c>
      <c r="K90" s="1" t="s">
        <v>22</v>
      </c>
      <c r="L90" s="1" t="str">
        <f>HYPERLINK("https://files.afu.se/Downloads/Transcripts/Need%20To%20Know%20(Coulthart%20and%20Zabel)/2014 09 23 - Need to Know - Ed's Coed — Music Video_3aTVlblZBuE - transcript (automated).pdf","Transcript Link")</f>
        <v>Transcript Link</v>
      </c>
      <c r="M90" s="2" t="str">
        <f>HYPERLINK("https://files.afu.se/Downloads/Transcripts/Need%20To%20Know%20(Coulthart%20and%20Zabel)/2014 09 23 - Need to Know - Ed's Coed — Music Video_3aTVlblZBuE - transcript (automated).pdf","Transcript Link")</f>
        <v>Transcript Link</v>
      </c>
    </row>
    <row r="91" ht="409.5" spans="1:13">
      <c r="A91" s="1" t="s">
        <v>448</v>
      </c>
      <c r="B91" s="1" t="s">
        <v>13</v>
      </c>
      <c r="C91" s="4" t="s">
        <v>449</v>
      </c>
      <c r="D91" s="1" t="s">
        <v>450</v>
      </c>
      <c r="E91" s="1" t="s">
        <v>451</v>
      </c>
      <c r="F91" s="4" t="s">
        <v>17</v>
      </c>
      <c r="G91" s="1" t="s">
        <v>18</v>
      </c>
      <c r="H91" s="1" t="s">
        <v>19</v>
      </c>
      <c r="I91" s="1" t="s">
        <v>20</v>
      </c>
      <c r="J91" s="1" t="s">
        <v>452</v>
      </c>
      <c r="K91" s="1" t="s">
        <v>22</v>
      </c>
      <c r="L91" s="1" t="str">
        <f>HYPERLINK("https://files.afu.se/Downloads/Transcripts/Need%20To%20Know%20(Coulthart%20and%20Zabel)/2014 09 21 - Need to Know - Let's Do It — The Comedy about the First Student Film!_qCcf2zXNGcY - transcript (automated).pdf","Transcript Link")</f>
        <v>Transcript Link</v>
      </c>
      <c r="M91" s="2" t="str">
        <f>HYPERLINK("https://files.afu.se/Downloads/Transcripts/Need%20To%20Know%20(Coulthart%20and%20Zabel)/2014 09 21 - Need to Know - Let's Do It — The Comedy about the First Student Film!_qCcf2zXNGcY - transcript (automated).pdf","Transcript Link")</f>
        <v>Transcript Link</v>
      </c>
    </row>
    <row r="92" ht="180" spans="1:13">
      <c r="A92" s="1" t="s">
        <v>453</v>
      </c>
      <c r="B92" s="1" t="s">
        <v>13</v>
      </c>
      <c r="C92" s="4" t="s">
        <v>454</v>
      </c>
      <c r="D92" s="1" t="s">
        <v>455</v>
      </c>
      <c r="E92" s="1" t="s">
        <v>456</v>
      </c>
      <c r="F92" s="4" t="s">
        <v>17</v>
      </c>
      <c r="G92" s="1" t="s">
        <v>18</v>
      </c>
      <c r="H92" s="1" t="s">
        <v>19</v>
      </c>
      <c r="I92" s="1" t="s">
        <v>20</v>
      </c>
      <c r="J92" s="1" t="s">
        <v>457</v>
      </c>
      <c r="K92" s="1" t="s">
        <v>22</v>
      </c>
      <c r="L92" s="1" t="str">
        <f>HYPERLINK("https://files.afu.se/Downloads/Transcripts/Need%20To%20Know%20(Coulthart%20and%20Zabel)/2014 09 08 - Need to Know - Double Down  Guardians vs. Avengers_0mwGn8KxETA - transcript (automated).pdf","Transcript Link")</f>
        <v>Transcript Link</v>
      </c>
      <c r="M92" s="2" t="str">
        <f>HYPERLINK("https://files.afu.se/Downloads/Transcripts/Need%20To%20Know%20(Coulthart%20and%20Zabel)/2014 09 08 - Need to Know - Double Down  Guardians vs. Avengers_0mwGn8KxETA - transcript (automated).pdf","Transcript Link")</f>
        <v>Transcript Link</v>
      </c>
    </row>
    <row r="93" ht="409.5" spans="1:13">
      <c r="A93" s="1" t="s">
        <v>458</v>
      </c>
      <c r="B93" s="1" t="s">
        <v>13</v>
      </c>
      <c r="C93" s="4" t="s">
        <v>459</v>
      </c>
      <c r="D93" s="1" t="s">
        <v>460</v>
      </c>
      <c r="E93" s="1" t="s">
        <v>461</v>
      </c>
      <c r="F93" s="4" t="s">
        <v>17</v>
      </c>
      <c r="G93" s="1" t="s">
        <v>18</v>
      </c>
      <c r="H93" s="1" t="s">
        <v>19</v>
      </c>
      <c r="I93" s="1" t="s">
        <v>20</v>
      </c>
      <c r="J93" s="1" t="s">
        <v>462</v>
      </c>
      <c r="K93" s="1" t="s">
        <v>22</v>
      </c>
      <c r="L93" s="1" t="str">
        <f>HYPERLINK("https://files.afu.se/Downloads/Transcripts/Need%20To%20Know%20(Coulthart%20and%20Zabel)/2014 08 24 - Need to Know - M.A.N.T.I.S. — First Primetime African-American Superhero_YNIbUHXmgjg - transcript (automated).pdf","Transcript Link")</f>
        <v>Transcript Link</v>
      </c>
      <c r="M93" s="2" t="str">
        <f>HYPERLINK("https://files.afu.se/Downloads/Transcripts/Need%20To%20Know%20(Coulthart%20and%20Zabel)/2014 08 24 - Need to Know - M.A.N.T.I.S. — First Primetime African-American Superhero_YNIbUHXmgjg - transcript (automated).pdf","Transcript Link")</f>
        <v>Transcript Link</v>
      </c>
    </row>
    <row r="94" ht="240" spans="1:13">
      <c r="A94" s="1" t="s">
        <v>463</v>
      </c>
      <c r="B94" s="1" t="s">
        <v>13</v>
      </c>
      <c r="C94" s="4" t="s">
        <v>464</v>
      </c>
      <c r="D94" s="1" t="s">
        <v>465</v>
      </c>
      <c r="E94" s="1" t="s">
        <v>466</v>
      </c>
      <c r="F94" s="4" t="s">
        <v>17</v>
      </c>
      <c r="G94" s="1" t="s">
        <v>18</v>
      </c>
      <c r="H94" s="1" t="s">
        <v>19</v>
      </c>
      <c r="I94" s="1" t="s">
        <v>20</v>
      </c>
      <c r="J94" s="1" t="s">
        <v>467</v>
      </c>
      <c r="K94" s="1" t="s">
        <v>22</v>
      </c>
      <c r="L94" s="1" t="str">
        <f>HYPERLINK("https://files.afu.se/Downloads/Transcripts/Need%20To%20Know%20(Coulthart%20and%20Zabel)/2014 07 18 - Need to Know - Postponing the Emmys After 9 11_pjf2Upx4C2c - transcript (automated).pdf","Transcript Link")</f>
        <v>Transcript Link</v>
      </c>
      <c r="M94" s="2" t="str">
        <f>HYPERLINK("https://files.afu.se/Downloads/Transcripts/Need%20To%20Know%20(Coulthart%20and%20Zabel)/2014 07 18 - Need to Know - Postponing the Emmys After 9 11_pjf2Upx4C2c - transcript (automated).pdf","Transcript Link")</f>
        <v>Transcript Link</v>
      </c>
    </row>
    <row r="95" ht="180" spans="1:13">
      <c r="A95" s="1" t="s">
        <v>468</v>
      </c>
      <c r="B95" s="1" t="s">
        <v>13</v>
      </c>
      <c r="C95" s="4" t="s">
        <v>469</v>
      </c>
      <c r="D95" s="1" t="s">
        <v>470</v>
      </c>
      <c r="E95" s="1" t="s">
        <v>471</v>
      </c>
      <c r="F95" s="4" t="s">
        <v>17</v>
      </c>
      <c r="G95" s="1" t="s">
        <v>18</v>
      </c>
      <c r="H95" s="1" t="s">
        <v>19</v>
      </c>
      <c r="I95" s="1" t="s">
        <v>20</v>
      </c>
      <c r="J95" s="1" t="s">
        <v>472</v>
      </c>
      <c r="K95" s="1" t="s">
        <v>22</v>
      </c>
      <c r="L95" s="1" t="str">
        <f>HYPERLINK("https://files.afu.se/Downloads/Transcripts/Need%20To%20Know%20(Coulthart%20and%20Zabel)/2014 07 14 - Need to Know - Impeach Kennedy  It's Possible..._pUctHBTlAHI - transcript (automated).pdf","Transcript Link")</f>
        <v>Transcript Link</v>
      </c>
      <c r="M95" s="2" t="str">
        <f>HYPERLINK("https://files.afu.se/Downloads/Transcripts/Need%20To%20Know%20(Coulthart%20and%20Zabel)/2014 07 14 - Need to Know - Impeach Kennedy  It's Possible..._pUctHBTlAHI - transcript (automated).pdf","Transcript Link")</f>
        <v>Transcript Link</v>
      </c>
    </row>
    <row r="96" ht="180" spans="1:13">
      <c r="A96" s="1" t="s">
        <v>473</v>
      </c>
      <c r="B96" s="1" t="s">
        <v>13</v>
      </c>
      <c r="C96" s="4" t="s">
        <v>474</v>
      </c>
      <c r="D96" s="1" t="s">
        <v>475</v>
      </c>
      <c r="E96" s="1" t="s">
        <v>476</v>
      </c>
      <c r="F96" s="4" t="s">
        <v>17</v>
      </c>
      <c r="G96" s="1" t="s">
        <v>18</v>
      </c>
      <c r="H96" s="1" t="s">
        <v>19</v>
      </c>
      <c r="I96" s="1" t="s">
        <v>20</v>
      </c>
      <c r="J96" s="1" t="s">
        <v>477</v>
      </c>
      <c r="K96" s="1" t="s">
        <v>22</v>
      </c>
      <c r="L96" s="1" t="str">
        <f>HYPERLINK("https://files.afu.se/Downloads/Transcripts/Need%20To%20Know%20(Coulthart%20and%20Zabel)/2014 07 09 - Need to Know - Damn Dirty Humans_ZoaC-W9pR_U - transcript (automated).pdf","Transcript Link")</f>
        <v>Transcript Link</v>
      </c>
      <c r="M96" s="2" t="str">
        <f>HYPERLINK("https://files.afu.se/Downloads/Transcripts/Need%20To%20Know%20(Coulthart%20and%20Zabel)/2014 07 09 - Need to Know - Damn Dirty Humans_ZoaC-W9pR_U - transcript (automated).pdf","Transcript Link")</f>
        <v>Transcript Link</v>
      </c>
    </row>
    <row r="97" ht="180" spans="1:13">
      <c r="A97" s="1" t="s">
        <v>478</v>
      </c>
      <c r="B97" s="1" t="s">
        <v>13</v>
      </c>
      <c r="C97" s="4" t="s">
        <v>479</v>
      </c>
      <c r="D97" s="1" t="s">
        <v>480</v>
      </c>
      <c r="E97" s="1" t="s">
        <v>481</v>
      </c>
      <c r="F97" s="4" t="s">
        <v>17</v>
      </c>
      <c r="G97" s="1" t="s">
        <v>18</v>
      </c>
      <c r="H97" s="1" t="s">
        <v>19</v>
      </c>
      <c r="I97" s="1" t="s">
        <v>20</v>
      </c>
      <c r="J97" s="1" t="s">
        <v>482</v>
      </c>
      <c r="K97" s="1" t="s">
        <v>22</v>
      </c>
      <c r="L97" s="1" t="str">
        <f>HYPERLINK("https://files.afu.se/Downloads/Transcripts/Need%20To%20Know%20(Coulthart%20and%20Zabel)/2014 07 08 - Need to Know - M.A.N.T.I.S. — 20th Anniversary (2014) — Original Fox Network Promo_uzYeUPzevLc - transcript (automated).pdf","Transcript Link")</f>
        <v>Transcript Link</v>
      </c>
      <c r="M97" s="2" t="str">
        <f>HYPERLINK("https://files.afu.se/Downloads/Transcripts/Need%20To%20Know%20(Coulthart%20and%20Zabel)/2014 07 08 - Need to Know - M.A.N.T.I.S. — 20th Anniversary (2014) — Original Fox Network Promo_uzYeUPzevLc - transcript (automated).pdf","Transcript Link")</f>
        <v>Transcript Link</v>
      </c>
    </row>
    <row r="98" ht="180" spans="1:13">
      <c r="A98" s="1" t="s">
        <v>478</v>
      </c>
      <c r="B98" s="1" t="s">
        <v>13</v>
      </c>
      <c r="C98" s="4" t="s">
        <v>483</v>
      </c>
      <c r="D98" s="1" t="s">
        <v>484</v>
      </c>
      <c r="E98" s="1" t="s">
        <v>485</v>
      </c>
      <c r="F98" s="4" t="s">
        <v>17</v>
      </c>
      <c r="G98" s="1" t="s">
        <v>18</v>
      </c>
      <c r="H98" s="1" t="s">
        <v>19</v>
      </c>
      <c r="I98" s="1" t="s">
        <v>20</v>
      </c>
      <c r="J98" s="1" t="s">
        <v>486</v>
      </c>
      <c r="K98" s="1" t="s">
        <v>22</v>
      </c>
      <c r="L98" s="1" t="str">
        <f>HYPERLINK("https://files.afu.se/Downloads/Transcripts/Need%20To%20Know%20(Coulthart%20and%20Zabel)/2014 07 08 - Need to Know - Dark Skies - Main Titles with Alternate Music_3e_KtBXrFYc - transcript (automated).pdf","Transcript Link")</f>
        <v>Transcript Link</v>
      </c>
      <c r="M98" s="2" t="str">
        <f>HYPERLINK("https://files.afu.se/Downloads/Transcripts/Need%20To%20Know%20(Coulthart%20and%20Zabel)/2014 07 08 - Need to Know - Dark Skies - Main Titles with Alternate Music_3e_KtBXrFYc - transcript (automated).pdf","Transcript Link")</f>
        <v>Transcript Link</v>
      </c>
    </row>
    <row r="99" ht="180" spans="1:13">
      <c r="A99" s="1" t="s">
        <v>478</v>
      </c>
      <c r="B99" s="1" t="s">
        <v>13</v>
      </c>
      <c r="C99" s="4" t="s">
        <v>487</v>
      </c>
      <c r="D99" s="1" t="s">
        <v>488</v>
      </c>
      <c r="E99" s="1" t="s">
        <v>489</v>
      </c>
      <c r="F99" s="4" t="s">
        <v>17</v>
      </c>
      <c r="G99" s="1" t="s">
        <v>18</v>
      </c>
      <c r="H99" s="1" t="s">
        <v>19</v>
      </c>
      <c r="I99" s="1" t="s">
        <v>20</v>
      </c>
      <c r="J99" s="1" t="s">
        <v>490</v>
      </c>
      <c r="K99" s="1" t="s">
        <v>22</v>
      </c>
      <c r="L99" s="1" t="str">
        <f>HYPERLINK("https://files.afu.se/Downloads/Transcripts/Need%20To%20Know%20(Coulthart%20and%20Zabel)/2014 07 08 - Need to Know - Roswell Evidence —  Dark Skies  (NBC)_YnzlxSRZLCM - transcript (automated).pdf","Transcript Link")</f>
        <v>Transcript Link</v>
      </c>
      <c r="M99" s="2" t="str">
        <f>HYPERLINK("https://files.afu.se/Downloads/Transcripts/Need%20To%20Know%20(Coulthart%20and%20Zabel)/2014 07 08 - Need to Know - Roswell Evidence —  Dark Skies  (NBC)_YnzlxSRZLCM - transcript (automated).pdf","Transcript Link")</f>
        <v>Transcript Link</v>
      </c>
    </row>
    <row r="100" ht="180" spans="1:13">
      <c r="A100" s="1" t="s">
        <v>491</v>
      </c>
      <c r="B100" s="1" t="s">
        <v>13</v>
      </c>
      <c r="C100" s="4" t="s">
        <v>492</v>
      </c>
      <c r="D100" s="1" t="s">
        <v>493</v>
      </c>
      <c r="E100" s="1" t="s">
        <v>494</v>
      </c>
      <c r="F100" s="4" t="s">
        <v>17</v>
      </c>
      <c r="G100" s="1" t="s">
        <v>18</v>
      </c>
      <c r="H100" s="1" t="s">
        <v>19</v>
      </c>
      <c r="I100" s="1" t="s">
        <v>20</v>
      </c>
      <c r="J100" s="1" t="s">
        <v>495</v>
      </c>
      <c r="K100" s="1" t="s">
        <v>22</v>
      </c>
      <c r="L100" s="1" t="str">
        <f>HYPERLINK("https://files.afu.se/Downloads/Transcripts/Need%20To%20Know%20(Coulthart%20and%20Zabel)/2014 07 07 - Need to Know - Dark Skies — Classic TV Series — Creator Talks Secret History_pGdojH03PXo - transcript (automated).pdf","Transcript Link")</f>
        <v>Transcript Link</v>
      </c>
      <c r="M100" s="2" t="str">
        <f>HYPERLINK("https://files.afu.se/Downloads/Transcripts/Need%20To%20Know%20(Coulthart%20and%20Zabel)/2014 07 07 - Need to Know - Dark Skies — Classic TV Series — Creator Talks Secret History_pGdojH03PXo - transcript (automated).pdf","Transcript Link")</f>
        <v>Transcript Link</v>
      </c>
    </row>
    <row r="101" ht="180" spans="1:13">
      <c r="A101" s="1" t="s">
        <v>491</v>
      </c>
      <c r="B101" s="1" t="s">
        <v>13</v>
      </c>
      <c r="C101" s="4" t="s">
        <v>496</v>
      </c>
      <c r="D101" s="1" t="s">
        <v>497</v>
      </c>
      <c r="E101" s="1" t="s">
        <v>498</v>
      </c>
      <c r="F101" s="4" t="s">
        <v>17</v>
      </c>
      <c r="G101" s="1" t="s">
        <v>18</v>
      </c>
      <c r="H101" s="1" t="s">
        <v>19</v>
      </c>
      <c r="I101" s="1" t="s">
        <v>20</v>
      </c>
      <c r="J101" s="1" t="s">
        <v>499</v>
      </c>
      <c r="K101" s="1" t="s">
        <v>22</v>
      </c>
      <c r="L101" s="1" t="str">
        <f>HYPERLINK("https://files.afu.se/Downloads/Transcripts/Need%20To%20Know%20(Coulthart%20and%20Zabel)/2014 07 07 - Need to Know - Dark Skies — Trailer — The Declassified Complete Series on DVD_1tbYkMSumsE - transcript (automated).pdf","Transcript Link")</f>
        <v>Transcript Link</v>
      </c>
      <c r="M101" s="2" t="str">
        <f>HYPERLINK("https://files.afu.se/Downloads/Transcripts/Need%20To%20Know%20(Coulthart%20and%20Zabel)/2014 07 07 - Need to Know - Dark Skies — Trailer — The Declassified Complete Series on DVD_1tbYkMSumsE - transcript (automated).pdf","Transcript Link")</f>
        <v>Transcript Link</v>
      </c>
    </row>
    <row r="102" ht="180" spans="1:13">
      <c r="A102" s="1" t="s">
        <v>491</v>
      </c>
      <c r="B102" s="1" t="s">
        <v>13</v>
      </c>
      <c r="C102" s="4" t="s">
        <v>500</v>
      </c>
      <c r="D102" s="1" t="s">
        <v>501</v>
      </c>
      <c r="E102" s="1" t="s">
        <v>502</v>
      </c>
      <c r="F102" s="4" t="s">
        <v>17</v>
      </c>
      <c r="G102" s="1" t="s">
        <v>18</v>
      </c>
      <c r="H102" s="1" t="s">
        <v>19</v>
      </c>
      <c r="I102" s="1" t="s">
        <v>20</v>
      </c>
      <c r="J102" s="1" t="s">
        <v>503</v>
      </c>
      <c r="K102" s="1" t="s">
        <v>22</v>
      </c>
      <c r="L102" s="1" t="str">
        <f>HYPERLINK("https://files.afu.se/Downloads/Transcripts/Need%20To%20Know%20(Coulthart%20and%20Zabel)/2014 07 07 - Need to Know - What if America Lost the Revolution _nimvMuvKkWo - transcript (automated).pdf","Transcript Link")</f>
        <v>Transcript Link</v>
      </c>
      <c r="M102" s="2" t="str">
        <f>HYPERLINK("https://files.afu.se/Downloads/Transcripts/Need%20To%20Know%20(Coulthart%20and%20Zabel)/2014 07 07 - Need to Know - What if America Lost the Revolution _nimvMuvKkWo - transcript (automated).pdf","Transcript Link")</f>
        <v>Transcript Link</v>
      </c>
    </row>
    <row r="103" ht="360" spans="1:13">
      <c r="A103" s="1" t="s">
        <v>504</v>
      </c>
      <c r="B103" s="1" t="s">
        <v>13</v>
      </c>
      <c r="C103" s="4" t="s">
        <v>505</v>
      </c>
      <c r="D103" s="1" t="s">
        <v>506</v>
      </c>
      <c r="E103" s="1" t="s">
        <v>507</v>
      </c>
      <c r="F103" s="4" t="s">
        <v>17</v>
      </c>
      <c r="G103" s="1" t="s">
        <v>18</v>
      </c>
      <c r="H103" s="1" t="s">
        <v>19</v>
      </c>
      <c r="I103" s="1" t="s">
        <v>20</v>
      </c>
      <c r="J103" s="1" t="s">
        <v>508</v>
      </c>
      <c r="K103" s="1" t="s">
        <v>22</v>
      </c>
      <c r="L103" s="1" t="str">
        <f>HYPERLINK("https://files.afu.se/Downloads/Transcripts/Need%20To%20Know%20(Coulthart%20and%20Zabel)/2014 07 03 - Need to Know - Bobby Kennedy &amp; UFOs —  Dark Skies  (NBC)_Ry9pFAbruCE - transcript (automated).pdf","Transcript Link")</f>
        <v>Transcript Link</v>
      </c>
      <c r="M103" s="2" t="str">
        <f>HYPERLINK("https://files.afu.se/Downloads/Transcripts/Need%20To%20Know%20(Coulthart%20and%20Zabel)/2014 07 03 - Need to Know - Bobby Kennedy &amp; UFOs —  Dark Skies  (NBC)_Ry9pFAbruCE - transcript (automated).pdf","Transcript Link")</f>
        <v>Transcript Link</v>
      </c>
    </row>
    <row r="104" ht="345" spans="1:13">
      <c r="A104" s="1" t="s">
        <v>504</v>
      </c>
      <c r="B104" s="1" t="s">
        <v>13</v>
      </c>
      <c r="C104" s="4" t="s">
        <v>509</v>
      </c>
      <c r="D104" s="1" t="s">
        <v>510</v>
      </c>
      <c r="E104" s="1" t="s">
        <v>511</v>
      </c>
      <c r="F104" s="4" t="s">
        <v>17</v>
      </c>
      <c r="G104" s="1" t="s">
        <v>18</v>
      </c>
      <c r="H104" s="1" t="s">
        <v>19</v>
      </c>
      <c r="I104" s="1" t="s">
        <v>20</v>
      </c>
      <c r="J104" s="1" t="s">
        <v>512</v>
      </c>
      <c r="K104" s="1" t="s">
        <v>22</v>
      </c>
      <c r="L104" s="1" t="str">
        <f>HYPERLINK("https://files.afu.se/Downloads/Transcripts/Need%20To%20Know%20(Coulthart%20and%20Zabel)/2014 07 03 - Need to Know - J. Edgar Hoover —  Dark Skies  (NBC)_zK3JsGOdP0Q - transcript (automated).pdf","Transcript Link")</f>
        <v>Transcript Link</v>
      </c>
      <c r="M104" s="2" t="str">
        <f>HYPERLINK("https://files.afu.se/Downloads/Transcripts/Need%20To%20Know%20(Coulthart%20and%20Zabel)/2014 07 03 - Need to Know - J. Edgar Hoover —  Dark Skies  (NBC)_zK3JsGOdP0Q - transcript (automated).pdf","Transcript Link")</f>
        <v>Transcript Link</v>
      </c>
    </row>
    <row r="105" ht="345" spans="1:13">
      <c r="A105" s="1" t="s">
        <v>504</v>
      </c>
      <c r="B105" s="1" t="s">
        <v>13</v>
      </c>
      <c r="C105" s="4" t="s">
        <v>513</v>
      </c>
      <c r="D105" s="1" t="s">
        <v>514</v>
      </c>
      <c r="E105" s="1" t="s">
        <v>515</v>
      </c>
      <c r="F105" s="4" t="s">
        <v>17</v>
      </c>
      <c r="G105" s="1" t="s">
        <v>18</v>
      </c>
      <c r="H105" s="1" t="s">
        <v>19</v>
      </c>
      <c r="I105" s="1" t="s">
        <v>20</v>
      </c>
      <c r="J105" s="1" t="s">
        <v>516</v>
      </c>
      <c r="K105" s="1" t="s">
        <v>22</v>
      </c>
      <c r="L105" s="1" t="str">
        <f>HYPERLINK("https://files.afu.se/Downloads/Transcripts/Need%20To%20Know%20(Coulthart%20and%20Zabel)/2014 07 03 - Need to Know - Cuban Missile Crisis —  Dark Skies  (NBC)_MwdgaoAL8xw - transcript (automated).pdf","Transcript Link")</f>
        <v>Transcript Link</v>
      </c>
      <c r="M105" s="2" t="str">
        <f>HYPERLINK("https://files.afu.se/Downloads/Transcripts/Need%20To%20Know%20(Coulthart%20and%20Zabel)/2014 07 03 - Need to Know - Cuban Missile Crisis —  Dark Skies  (NBC)_MwdgaoAL8xw - transcript (automated).pdf","Transcript Link")</f>
        <v>Transcript Link</v>
      </c>
    </row>
    <row r="106" ht="405" spans="1:13">
      <c r="A106" s="1" t="s">
        <v>517</v>
      </c>
      <c r="B106" s="1" t="s">
        <v>13</v>
      </c>
      <c r="C106" s="4" t="s">
        <v>518</v>
      </c>
      <c r="D106" s="1" t="s">
        <v>519</v>
      </c>
      <c r="E106" s="1" t="s">
        <v>520</v>
      </c>
      <c r="F106" s="4" t="s">
        <v>17</v>
      </c>
      <c r="G106" s="1" t="s">
        <v>18</v>
      </c>
      <c r="H106" s="1" t="s">
        <v>19</v>
      </c>
      <c r="I106" s="1" t="s">
        <v>20</v>
      </c>
      <c r="J106" s="1" t="s">
        <v>521</v>
      </c>
      <c r="K106" s="1" t="s">
        <v>22</v>
      </c>
      <c r="L106" s="1" t="str">
        <f>HYPERLINK("https://files.afu.se/Downloads/Transcripts/Need%20To%20Know%20(Coulthart%20and%20Zabel)/2014 07 01 - Need to Know - Dark Skies — Documentary — Paranoia Strikes Deep_zXTNajRqhZI - transcript (automated).pdf","Transcript Link")</f>
        <v>Transcript Link</v>
      </c>
      <c r="M106" s="2" t="str">
        <f>HYPERLINK("https://files.afu.se/Downloads/Transcripts/Need%20To%20Know%20(Coulthart%20and%20Zabel)/2014 07 01 - Need to Know - Dark Skies — Documentary — Paranoia Strikes Deep_zXTNajRqhZI - transcript (automated).pdf","Transcript Link")</f>
        <v>Transcript Link</v>
      </c>
    </row>
    <row r="107" ht="330" spans="1:13">
      <c r="A107" s="1" t="s">
        <v>517</v>
      </c>
      <c r="B107" s="1" t="s">
        <v>13</v>
      </c>
      <c r="C107" s="4" t="s">
        <v>522</v>
      </c>
      <c r="D107" s="1" t="s">
        <v>523</v>
      </c>
      <c r="E107" s="1" t="s">
        <v>524</v>
      </c>
      <c r="F107" s="4" t="s">
        <v>17</v>
      </c>
      <c r="G107" s="1" t="s">
        <v>18</v>
      </c>
      <c r="H107" s="1" t="s">
        <v>19</v>
      </c>
      <c r="I107" s="1" t="s">
        <v>20</v>
      </c>
      <c r="J107" s="1" t="s">
        <v>525</v>
      </c>
      <c r="K107" s="1" t="s">
        <v>22</v>
      </c>
      <c r="L107" s="1" t="str">
        <f>HYPERLINK("https://files.afu.se/Downloads/Transcripts/Need%20To%20Know%20(Coulthart%20and%20Zabel)/2014 07 01 - Need to Know - Dark Skies — Documentary — History Is a Lie_9RhRZk0iZIE - transcript (automated).pdf","Transcript Link")</f>
        <v>Transcript Link</v>
      </c>
      <c r="M107" s="2" t="str">
        <f>HYPERLINK("https://files.afu.se/Downloads/Transcripts/Need%20To%20Know%20(Coulthart%20and%20Zabel)/2014 07 01 - Need to Know - Dark Skies — Documentary — History Is a Lie_9RhRZk0iZIE - transcript (automated).pdf","Transcript Link")</f>
        <v>Transcript Link</v>
      </c>
    </row>
    <row r="108" ht="360" spans="1:13">
      <c r="A108" s="1" t="s">
        <v>526</v>
      </c>
      <c r="B108" s="1" t="s">
        <v>13</v>
      </c>
      <c r="C108" s="4" t="s">
        <v>527</v>
      </c>
      <c r="D108" s="1" t="s">
        <v>528</v>
      </c>
      <c r="E108" s="1" t="s">
        <v>529</v>
      </c>
      <c r="F108" s="4" t="s">
        <v>17</v>
      </c>
      <c r="G108" s="1" t="s">
        <v>18</v>
      </c>
      <c r="H108" s="1" t="s">
        <v>19</v>
      </c>
      <c r="I108" s="1" t="s">
        <v>20</v>
      </c>
      <c r="J108" s="1" t="s">
        <v>530</v>
      </c>
      <c r="K108" s="1" t="s">
        <v>22</v>
      </c>
      <c r="L108" s="1" t="str">
        <f>HYPERLINK("https://files.afu.se/Downloads/Transcripts/Need%20To%20Know%20(Coulthart%20and%20Zabel)/2014 06 30 - Need to Know - Majestic-12 Votes on Bach's Future —  Dark Skies  (NBC)_z7HjOrGG4Ys - transcript (automated).pdf","Transcript Link")</f>
        <v>Transcript Link</v>
      </c>
      <c r="M108" s="2" t="str">
        <f>HYPERLINK("https://files.afu.se/Downloads/Transcripts/Need%20To%20Know%20(Coulthart%20and%20Zabel)/2014 06 30 - Need to Know - Majestic-12 Votes on Bach's Future —  Dark Skies  (NBC)_z7HjOrGG4Ys - transcript (automated).pdf","Transcript Link")</f>
        <v>Transcript Link</v>
      </c>
    </row>
    <row r="109" ht="180" spans="1:13">
      <c r="A109" s="1" t="s">
        <v>531</v>
      </c>
      <c r="B109" s="1" t="s">
        <v>13</v>
      </c>
      <c r="C109" s="4" t="s">
        <v>532</v>
      </c>
      <c r="D109" s="1" t="s">
        <v>533</v>
      </c>
      <c r="E109" s="1" t="s">
        <v>534</v>
      </c>
      <c r="F109" s="4" t="s">
        <v>17</v>
      </c>
      <c r="G109" s="1" t="s">
        <v>18</v>
      </c>
      <c r="H109" s="1" t="s">
        <v>19</v>
      </c>
      <c r="I109" s="1" t="s">
        <v>20</v>
      </c>
      <c r="J109" s="1" t="s">
        <v>535</v>
      </c>
      <c r="K109" s="1" t="s">
        <v>22</v>
      </c>
      <c r="L109" s="1" t="str">
        <f>HYPERLINK("https://files.afu.se/Downloads/Transcripts/Need%20To%20Know%20(Coulthart%20and%20Zabel)/2014 06 26 - Need to Know - Hulk Smash Hulk Smash Hulk Smash Hulk_tt1_0gCBy8E - transcript (automated).pdf","Transcript Link")</f>
        <v>Transcript Link</v>
      </c>
      <c r="M109" s="2" t="str">
        <f>HYPERLINK("https://files.afu.se/Downloads/Transcripts/Need%20To%20Know%20(Coulthart%20and%20Zabel)/2014 06 26 - Need to Know - Hulk Smash Hulk Smash Hulk Smash Hulk_tt1_0gCBy8E - transcript (automated).pdf","Transcript Link")</f>
        <v>Transcript Link</v>
      </c>
    </row>
    <row r="110" ht="180" spans="1:13">
      <c r="A110" s="1" t="s">
        <v>536</v>
      </c>
      <c r="B110" s="1" t="s">
        <v>13</v>
      </c>
      <c r="C110" s="4" t="s">
        <v>537</v>
      </c>
      <c r="D110" s="1" t="s">
        <v>538</v>
      </c>
      <c r="E110" s="1" t="s">
        <v>539</v>
      </c>
      <c r="F110" s="4" t="s">
        <v>17</v>
      </c>
      <c r="G110" s="1" t="s">
        <v>18</v>
      </c>
      <c r="H110" s="1" t="s">
        <v>19</v>
      </c>
      <c r="I110" s="1" t="s">
        <v>20</v>
      </c>
      <c r="J110" s="1" t="s">
        <v>540</v>
      </c>
      <c r="K110" s="1" t="s">
        <v>22</v>
      </c>
      <c r="L110" s="1" t="str">
        <f>HYPERLINK("https://files.afu.se/Downloads/Transcripts/Need%20To%20Know%20(Coulthart%20and%20Zabel)/2013 11 13 - Need to Know - The (Office) Politics of UFO Disclosure_HazGaq0VKrI - transcript (automated).pdf","Transcript Link")</f>
        <v>Transcript Link</v>
      </c>
      <c r="M110" s="2" t="str">
        <f>HYPERLINK("https://files.afu.se/Downloads/Transcripts/Need%20To%20Know%20(Coulthart%20and%20Zabel)/2013 11 13 - Need to Know - The (Office) Politics of UFO Disclosure_HazGaq0VKrI - transcript (automated).pdf","Transcript Link")</f>
        <v>Transcript Link</v>
      </c>
    </row>
    <row r="111" ht="180" spans="1:13">
      <c r="A111" s="1" t="s">
        <v>536</v>
      </c>
      <c r="B111" s="1" t="s">
        <v>13</v>
      </c>
      <c r="C111" s="4" t="s">
        <v>541</v>
      </c>
      <c r="D111" s="1" t="s">
        <v>542</v>
      </c>
      <c r="E111" s="1" t="s">
        <v>543</v>
      </c>
      <c r="F111" s="4" t="s">
        <v>17</v>
      </c>
      <c r="G111" s="1" t="s">
        <v>18</v>
      </c>
      <c r="H111" s="1" t="s">
        <v>19</v>
      </c>
      <c r="I111" s="1" t="s">
        <v>20</v>
      </c>
      <c r="J111" s="1" t="s">
        <v>544</v>
      </c>
      <c r="K111" s="1" t="s">
        <v>22</v>
      </c>
      <c r="L111" s="1" t="str">
        <f>HYPERLINK("https://files.afu.se/Downloads/Transcripts/Need%20To%20Know%20(Coulthart%20and%20Zabel)/2013 11 13 - Need to Know - Breaking News from the White House_i3VQpFN6fg4 - transcript (automated).pdf","Transcript Link")</f>
        <v>Transcript Link</v>
      </c>
      <c r="M111" s="2" t="str">
        <f>HYPERLINK("https://files.afu.se/Downloads/Transcripts/Need%20To%20Know%20(Coulthart%20and%20Zabel)/2013 11 13 - Need to Know - Breaking News from the White House_i3VQpFN6fg4 - transcript (automated).pdf","Transcript Link")</f>
        <v>Transcript Link</v>
      </c>
    </row>
    <row r="112" ht="180" spans="1:13">
      <c r="A112" s="1" t="s">
        <v>545</v>
      </c>
      <c r="B112" s="1" t="s">
        <v>13</v>
      </c>
      <c r="C112" s="4" t="s">
        <v>546</v>
      </c>
      <c r="D112" s="1" t="s">
        <v>547</v>
      </c>
      <c r="F112" s="4" t="s">
        <v>17</v>
      </c>
      <c r="G112" s="1" t="s">
        <v>18</v>
      </c>
      <c r="H112" s="1" t="s">
        <v>19</v>
      </c>
      <c r="I112" s="1" t="s">
        <v>20</v>
      </c>
      <c r="J112" s="1" t="s">
        <v>548</v>
      </c>
      <c r="K112" s="1" t="s">
        <v>22</v>
      </c>
      <c r="L112" s="1" t="str">
        <f>HYPERLINK("https://files.afu.se/Downloads/Transcripts/Need%20To%20Know%20(Coulthart%20and%20Zabel)/2013 11 09 - Need to Know - JFK Survives Dallas — Author Reads Introduction — Surrounded by Enemies_rVh-ZskOuNo - transcript (automated).pdf","Transcript Link")</f>
        <v>Transcript Link</v>
      </c>
      <c r="M112" s="2" t="str">
        <f>HYPERLINK("https://files.afu.se/Downloads/Transcripts/Need%20To%20Know%20(Coulthart%20and%20Zabel)/2013 11 09 - Need to Know - JFK Survives Dallas — Author Reads Introduction — Surrounded by Enemies_rVh-ZskOuNo - transcript (automated).pdf","Transcript Link")</f>
        <v>Transcript Link</v>
      </c>
    </row>
    <row r="113" ht="409.5" spans="1:13">
      <c r="A113" s="1" t="s">
        <v>549</v>
      </c>
      <c r="B113" s="1" t="s">
        <v>13</v>
      </c>
      <c r="C113" s="4" t="s">
        <v>550</v>
      </c>
      <c r="D113" s="1" t="s">
        <v>551</v>
      </c>
      <c r="E113" s="1" t="s">
        <v>552</v>
      </c>
      <c r="F113" s="4" t="s">
        <v>17</v>
      </c>
      <c r="G113" s="1" t="s">
        <v>18</v>
      </c>
      <c r="H113" s="1" t="s">
        <v>19</v>
      </c>
      <c r="I113" s="1" t="s">
        <v>20</v>
      </c>
      <c r="J113" s="1" t="s">
        <v>553</v>
      </c>
      <c r="K113" s="1" t="s">
        <v>22</v>
      </c>
      <c r="L113" s="1" t="str">
        <f>HYPERLINK("https://files.afu.se/Downloads/Transcripts/Need%20To%20Know%20(Coulthart%20and%20Zabel)/2013 11 03 - Need to Know - Surrounded by Enemies — Author Chat_P6uSoyY9qv0 - transcript (automated).pdf","Transcript Link")</f>
        <v>Transcript Link</v>
      </c>
      <c r="M113" s="2" t="str">
        <f>HYPERLINK("https://files.afu.se/Downloads/Transcripts/Need%20To%20Know%20(Coulthart%20and%20Zabel)/2013 11 03 - Need to Know - Surrounded by Enemies — Author Chat_P6uSoyY9qv0 - transcript (automated).pdf","Transcript Link")</f>
        <v>Transcript Link</v>
      </c>
    </row>
    <row r="114" ht="270" spans="1:13">
      <c r="A114" s="1" t="s">
        <v>554</v>
      </c>
      <c r="B114" s="1" t="s">
        <v>13</v>
      </c>
      <c r="C114" s="4" t="s">
        <v>555</v>
      </c>
      <c r="D114" s="1" t="s">
        <v>556</v>
      </c>
      <c r="E114" s="1" t="s">
        <v>557</v>
      </c>
      <c r="F114" s="4" t="s">
        <v>17</v>
      </c>
      <c r="G114" s="1" t="s">
        <v>18</v>
      </c>
      <c r="H114" s="1" t="s">
        <v>19</v>
      </c>
      <c r="I114" s="1" t="s">
        <v>20</v>
      </c>
      <c r="J114" s="1" t="s">
        <v>558</v>
      </c>
      <c r="K114" s="1" t="s">
        <v>22</v>
      </c>
      <c r="L114" s="1" t="str">
        <f>HYPERLINK("https://files.afu.se/Downloads/Transcripts/Need%20To%20Know%20(Coulthart%20and%20Zabel)/2013 08 08 - Need to Know - Surrounded by Enemies — Author Interview_vtOi1XABK6g - transcript (automated).pdf","Transcript Link")</f>
        <v>Transcript Link</v>
      </c>
      <c r="M114" s="2" t="str">
        <f>HYPERLINK("https://files.afu.se/Downloads/Transcripts/Need%20To%20Know%20(Coulthart%20and%20Zabel)/2013 08 08 - Need to Know - Surrounded by Enemies — Author Interview_vtOi1XABK6g - transcript (automated).pdf","Transcript Link")</f>
        <v>Transcript Link</v>
      </c>
    </row>
    <row r="115" ht="409.5" spans="1:13">
      <c r="A115" s="1" t="s">
        <v>559</v>
      </c>
      <c r="B115" s="1" t="s">
        <v>13</v>
      </c>
      <c r="C115" s="4" t="s">
        <v>560</v>
      </c>
      <c r="D115" s="1" t="s">
        <v>561</v>
      </c>
      <c r="E115" s="1" t="s">
        <v>562</v>
      </c>
      <c r="F115" s="4" t="s">
        <v>17</v>
      </c>
      <c r="G115" s="1" t="s">
        <v>18</v>
      </c>
      <c r="H115" s="1" t="s">
        <v>19</v>
      </c>
      <c r="I115" s="1" t="s">
        <v>20</v>
      </c>
      <c r="J115" s="1" t="s">
        <v>563</v>
      </c>
      <c r="K115" s="1" t="s">
        <v>22</v>
      </c>
      <c r="L115" s="1" t="str">
        <f>HYPERLINK("https://files.afu.se/Downloads/Transcripts/Need%20To%20Know%20(Coulthart%20and%20Zabel)/2013 08 02 - Need to Know - Surrounded by Enemies  What if Kennedy Survived Dallas _2rxFa95LP1I - transcript (automated).pdf","Transcript Link")</f>
        <v>Transcript Link</v>
      </c>
      <c r="M115" s="2" t="str">
        <f>HYPERLINK("https://files.afu.se/Downloads/Transcripts/Need%20To%20Know%20(Coulthart%20and%20Zabel)/2013 08 02 - Need to Know - Surrounded by Enemies  What if Kennedy Survived Dallas _2rxFa95LP1I - transcript (automated).pdf","Transcript Link")</f>
        <v>Transcript Link</v>
      </c>
    </row>
    <row r="116" ht="315" spans="1:13">
      <c r="A116" s="1" t="s">
        <v>564</v>
      </c>
      <c r="B116" s="1" t="s">
        <v>13</v>
      </c>
      <c r="C116" s="4" t="s">
        <v>565</v>
      </c>
      <c r="D116" s="1" t="s">
        <v>566</v>
      </c>
      <c r="E116" s="1" t="s">
        <v>567</v>
      </c>
      <c r="F116" s="4" t="s">
        <v>17</v>
      </c>
      <c r="G116" s="1" t="s">
        <v>18</v>
      </c>
      <c r="H116" s="1" t="s">
        <v>19</v>
      </c>
      <c r="I116" s="1" t="s">
        <v>20</v>
      </c>
      <c r="J116" s="1" t="s">
        <v>568</v>
      </c>
      <c r="K116" s="1" t="s">
        <v>22</v>
      </c>
      <c r="L116" s="1" t="str">
        <f>HYPERLINK("https://files.afu.se/Downloads/Transcripts/Need%20To%20Know%20(Coulthart%20and%20Zabel)/2013 07 25 - Need to Know - Dark Skies — Reboot the Classic TV Series_TngvcDKRyV0 - transcript (automated).pdf","Transcript Link")</f>
        <v>Transcript Link</v>
      </c>
      <c r="M116" s="2" t="str">
        <f>HYPERLINK("https://files.afu.se/Downloads/Transcripts/Need%20To%20Know%20(Coulthart%20and%20Zabel)/2013 07 25 - Need to Know - Dark Skies — Reboot the Classic TV Series_TngvcDKRyV0 - transcript (automated).pdf","Transcript Link")</f>
        <v>Transcript Link</v>
      </c>
    </row>
    <row r="117" ht="180" spans="1:13">
      <c r="A117" s="1" t="s">
        <v>569</v>
      </c>
      <c r="B117" s="1" t="s">
        <v>13</v>
      </c>
      <c r="C117" s="4" t="s">
        <v>570</v>
      </c>
      <c r="D117" s="1" t="s">
        <v>571</v>
      </c>
      <c r="E117" s="1" t="s">
        <v>572</v>
      </c>
      <c r="F117" s="4" t="s">
        <v>17</v>
      </c>
      <c r="G117" s="1" t="s">
        <v>18</v>
      </c>
      <c r="H117" s="1" t="s">
        <v>19</v>
      </c>
      <c r="I117" s="1" t="s">
        <v>20</v>
      </c>
      <c r="J117" s="1" t="s">
        <v>573</v>
      </c>
      <c r="K117" s="1" t="s">
        <v>22</v>
      </c>
      <c r="L117" s="1" t="str">
        <f>HYPERLINK("https://files.afu.se/Downloads/Transcripts/Need%20To%20Know%20(Coulthart%20and%20Zabel)/2013 07 20 - Need to Know - A.D. After Disclosure  What if We Disclose UFO Truth _0cax37LQ3Wk - transcript (automated).pdf","Transcript Link")</f>
        <v>Transcript Link</v>
      </c>
      <c r="M117" s="2" t="str">
        <f>HYPERLINK("https://files.afu.se/Downloads/Transcripts/Need%20To%20Know%20(Coulthart%20and%20Zabel)/2013 07 20 - Need to Know - A.D. After Disclosure  What if We Disclose UFO Truth _0cax37LQ3Wk - transcript (automated).pdf","Transcript Link")</f>
        <v>Transcript Link</v>
      </c>
    </row>
    <row r="118" ht="240" spans="1:13">
      <c r="A118" s="1" t="s">
        <v>574</v>
      </c>
      <c r="B118" s="1" t="s">
        <v>13</v>
      </c>
      <c r="C118" s="4" t="s">
        <v>575</v>
      </c>
      <c r="D118" s="1" t="s">
        <v>576</v>
      </c>
      <c r="E118" s="1" t="s">
        <v>577</v>
      </c>
      <c r="F118" s="4" t="s">
        <v>17</v>
      </c>
      <c r="G118" s="1" t="s">
        <v>18</v>
      </c>
      <c r="H118" s="1" t="s">
        <v>19</v>
      </c>
      <c r="I118" s="1" t="s">
        <v>20</v>
      </c>
      <c r="J118" s="1" t="s">
        <v>578</v>
      </c>
      <c r="K118" s="1" t="s">
        <v>22</v>
      </c>
      <c r="L118" s="1" t="str">
        <f>HYPERLINK("https://files.afu.se/Downloads/Transcripts/Need%20To%20Know%20(Coulthart%20and%20Zabel)/2013 02 14 - Need to Know - The 2013 Citizen's Hearing on UFO Disclosure_QRjfg2zgH3U - transcript (automated).pdf","Transcript Link")</f>
        <v>Transcript Link</v>
      </c>
      <c r="M118" s="2" t="str">
        <f>HYPERLINK("https://files.afu.se/Downloads/Transcripts/Need%20To%20Know%20(Coulthart%20and%20Zabel)/2013 02 14 - Need to Know - The 2013 Citizen's Hearing on UFO Disclosure_QRjfg2zgH3U - transcript (automated).pdf","Transcript Link")</f>
        <v>Transcript Link</v>
      </c>
    </row>
    <row r="119" ht="409.5" spans="1:13">
      <c r="A119" s="1" t="s">
        <v>579</v>
      </c>
      <c r="B119" s="1" t="s">
        <v>13</v>
      </c>
      <c r="C119" s="4" t="s">
        <v>580</v>
      </c>
      <c r="D119" s="1" t="s">
        <v>581</v>
      </c>
      <c r="E119" s="1" t="s">
        <v>582</v>
      </c>
      <c r="F119" s="4" t="s">
        <v>17</v>
      </c>
      <c r="G119" s="1" t="s">
        <v>18</v>
      </c>
      <c r="H119" s="1" t="s">
        <v>19</v>
      </c>
      <c r="I119" s="1" t="s">
        <v>20</v>
      </c>
      <c r="J119" s="1" t="s">
        <v>583</v>
      </c>
      <c r="K119" s="1" t="s">
        <v>22</v>
      </c>
      <c r="L119" s="1" t="str">
        <f>HYPERLINK("https://files.afu.se/Downloads/Transcripts/Need%20To%20Know%20(Coulthart%20and%20Zabel)/2013 01 07 - Need to Know - (Super) Men of Steel__PxKeHnY3kI - transcript (automated).pdf","Transcript Link")</f>
        <v>Transcript Link</v>
      </c>
      <c r="M119" s="2" t="str">
        <f>HYPERLINK("https://files.afu.se/Downloads/Transcripts/Need%20To%20Know%20(Coulthart%20and%20Zabel)/2013 01 07 - Need to Know - (Super) Men of Steel__PxKeHnY3kI - transcript (automated).pdf","Transcript Link")</f>
        <v>Transcript Link</v>
      </c>
    </row>
    <row r="120" ht="180" spans="1:13">
      <c r="A120" s="1" t="s">
        <v>584</v>
      </c>
      <c r="B120" s="1" t="s">
        <v>13</v>
      </c>
      <c r="C120" s="4" t="s">
        <v>585</v>
      </c>
      <c r="D120" s="1" t="s">
        <v>586</v>
      </c>
      <c r="E120" s="1" t="s">
        <v>587</v>
      </c>
      <c r="F120" s="4" t="s">
        <v>17</v>
      </c>
      <c r="G120" s="1" t="s">
        <v>18</v>
      </c>
      <c r="H120" s="1" t="s">
        <v>19</v>
      </c>
      <c r="I120" s="1" t="s">
        <v>20</v>
      </c>
      <c r="J120" s="1" t="s">
        <v>588</v>
      </c>
      <c r="K120" s="1" t="s">
        <v>22</v>
      </c>
      <c r="L120" s="1" t="str">
        <f>HYPERLINK("https://files.afu.se/Downloads/Transcripts/Need%20To%20Know%20(Coulthart%20and%20Zabel)/2012 12 01 - Need to Know - Dark Skies — Hive Christmas_eIwHRnWEfGo - transcript (automated).pdf","Transcript Link")</f>
        <v>Transcript Link</v>
      </c>
      <c r="M120" s="2" t="str">
        <f>HYPERLINK("https://files.afu.se/Downloads/Transcripts/Need%20To%20Know%20(Coulthart%20and%20Zabel)/2012 12 01 - Need to Know - Dark Skies — Hive Christmas_eIwHRnWEfGo - transcript (automated).pdf","Transcript Link")</f>
        <v>Transcript Link</v>
      </c>
    </row>
    <row r="121" ht="409.5" spans="1:13">
      <c r="A121" s="1" t="s">
        <v>589</v>
      </c>
      <c r="B121" s="1" t="s">
        <v>13</v>
      </c>
      <c r="C121" s="4" t="s">
        <v>590</v>
      </c>
      <c r="D121" s="1" t="s">
        <v>591</v>
      </c>
      <c r="E121" s="1" t="s">
        <v>592</v>
      </c>
      <c r="F121" s="4" t="s">
        <v>17</v>
      </c>
      <c r="G121" s="1" t="s">
        <v>18</v>
      </c>
      <c r="H121" s="1" t="s">
        <v>19</v>
      </c>
      <c r="I121" s="1" t="s">
        <v>20</v>
      </c>
      <c r="J121" s="1" t="s">
        <v>593</v>
      </c>
      <c r="K121" s="1" t="s">
        <v>22</v>
      </c>
      <c r="L121" s="1" t="str">
        <f>HYPERLINK("https://files.afu.se/Downloads/Transcripts/Need%20To%20Know%20(Coulthart%20and%20Zabel)/2012 11 28 - Need to Know - Lennon and Loengard Meet at Ed Sullivan Rehearsal —  Dark Skies  (NBC)_lHzilEPqMjQ - transcript (automated).pdf","Transcript Link")</f>
        <v>Transcript Link</v>
      </c>
      <c r="M121" s="2" t="str">
        <f>HYPERLINK("https://files.afu.se/Downloads/Transcripts/Need%20To%20Know%20(Coulthart%20and%20Zabel)/2012 11 28 - Need to Know - Lennon and Loengard Meet at Ed Sullivan Rehearsal —  Dark Skies  (NBC)_lHzilEPqMjQ - transcript (automated).pdf","Transcript Link")</f>
        <v>Transcript Link</v>
      </c>
    </row>
    <row r="122" ht="180" spans="1:13">
      <c r="A122" s="1" t="s">
        <v>594</v>
      </c>
      <c r="B122" s="1" t="s">
        <v>13</v>
      </c>
      <c r="C122" s="4" t="s">
        <v>595</v>
      </c>
      <c r="D122" s="1" t="s">
        <v>596</v>
      </c>
      <c r="E122" s="1" t="s">
        <v>597</v>
      </c>
      <c r="F122" s="4" t="s">
        <v>17</v>
      </c>
      <c r="G122" s="1" t="s">
        <v>18</v>
      </c>
      <c r="H122" s="1" t="s">
        <v>19</v>
      </c>
      <c r="I122" s="1" t="s">
        <v>20</v>
      </c>
      <c r="J122" s="1" t="s">
        <v>598</v>
      </c>
      <c r="K122" s="1" t="s">
        <v>22</v>
      </c>
      <c r="L122" s="1" t="str">
        <f>HYPERLINK("https://files.afu.se/Downloads/Transcripts/Need%20To%20Know%20(Coulthart%20and%20Zabel)/2012 11 17 - Need to Know - Lincoln Unchained_Nhbws5J0-UY - transcript (automated).pdf","Transcript Link")</f>
        <v>Transcript Link</v>
      </c>
      <c r="M122" s="2" t="str">
        <f>HYPERLINK("https://files.afu.se/Downloads/Transcripts/Need%20To%20Know%20(Coulthart%20and%20Zabel)/2012 11 17 - Need to Know - Lincoln Unchained_Nhbws5J0-UY - transcript (automated).pdf","Transcript Link")</f>
        <v>Transcript Link</v>
      </c>
    </row>
    <row r="123" ht="180" spans="1:13">
      <c r="A123" s="1" t="s">
        <v>599</v>
      </c>
      <c r="B123" s="1" t="s">
        <v>13</v>
      </c>
      <c r="C123" s="4" t="s">
        <v>600</v>
      </c>
      <c r="D123" s="1" t="s">
        <v>601</v>
      </c>
      <c r="E123" s="1" t="s">
        <v>602</v>
      </c>
      <c r="F123" s="4" t="s">
        <v>17</v>
      </c>
      <c r="G123" s="1" t="s">
        <v>18</v>
      </c>
      <c r="H123" s="1" t="s">
        <v>19</v>
      </c>
      <c r="I123" s="1" t="s">
        <v>20</v>
      </c>
      <c r="J123" s="1" t="s">
        <v>603</v>
      </c>
      <c r="K123" s="1" t="s">
        <v>22</v>
      </c>
      <c r="L123" s="1" t="str">
        <f>HYPERLINK("https://files.afu.se/Downloads/Transcripts/Need%20To%20Know%20(Coulthart%20and%20Zabel)/2012 09 29 - Need to Know - Title Fight_YVolMO0gqfk - transcript (automated).pdf","Transcript Link")</f>
        <v>Transcript Link</v>
      </c>
      <c r="M123" s="2" t="str">
        <f>HYPERLINK("https://files.afu.se/Downloads/Transcripts/Need%20To%20Know%20(Coulthart%20and%20Zabel)/2012 09 29 - Need to Know - Title Fight_YVolMO0gqfk - transcript (automated).pdf","Transcript Link")</f>
        <v>Transcript Link</v>
      </c>
    </row>
    <row r="124" ht="180" spans="1:13">
      <c r="A124" s="1" t="s">
        <v>604</v>
      </c>
      <c r="B124" s="1" t="s">
        <v>13</v>
      </c>
      <c r="C124" s="4" t="s">
        <v>605</v>
      </c>
      <c r="D124" s="1" t="s">
        <v>606</v>
      </c>
      <c r="E124" s="1" t="s">
        <v>607</v>
      </c>
      <c r="F124" s="4" t="s">
        <v>17</v>
      </c>
      <c r="G124" s="1" t="s">
        <v>18</v>
      </c>
      <c r="H124" s="1" t="s">
        <v>19</v>
      </c>
      <c r="I124" s="1" t="s">
        <v>20</v>
      </c>
      <c r="J124" s="1" t="s">
        <v>608</v>
      </c>
      <c r="K124" s="1" t="s">
        <v>22</v>
      </c>
      <c r="L124" s="1" t="str">
        <f>HYPERLINK("https://files.afu.se/Downloads/Transcripts/Need%20To%20Know%20(Coulthart%20and%20Zabel)/2012 09 23 - Need to Know - Wild Hobbits_8Y2_abNoyj8 - transcript (automated).pdf","Transcript Link")</f>
        <v>Transcript Link</v>
      </c>
      <c r="M124" s="2" t="str">
        <f>HYPERLINK("https://files.afu.se/Downloads/Transcripts/Need%20To%20Know%20(Coulthart%20and%20Zabel)/2012 09 23 - Need to Know - Wild Hobbits_8Y2_abNoyj8 - transcript (automated).pdf","Transcript Link")</f>
        <v>Transcript Link</v>
      </c>
    </row>
    <row r="125" ht="315" spans="1:13">
      <c r="A125" s="1" t="s">
        <v>609</v>
      </c>
      <c r="B125" s="1" t="s">
        <v>13</v>
      </c>
      <c r="C125" s="4" t="s">
        <v>610</v>
      </c>
      <c r="D125" s="1" t="s">
        <v>611</v>
      </c>
      <c r="E125" s="1" t="s">
        <v>612</v>
      </c>
      <c r="F125" s="4" t="s">
        <v>17</v>
      </c>
      <c r="G125" s="1" t="s">
        <v>18</v>
      </c>
      <c r="H125" s="1" t="s">
        <v>19</v>
      </c>
      <c r="I125" s="1" t="s">
        <v>20</v>
      </c>
      <c r="J125" s="1" t="s">
        <v>613</v>
      </c>
      <c r="K125" s="1" t="s">
        <v>22</v>
      </c>
      <c r="L125" s="1" t="str">
        <f>HYPERLINK("https://files.afu.se/Downloads/Transcripts/Need%20To%20Know%20(Coulthart%20and%20Zabel)/2012 09 08 - Need to Know - DiCaprio Sees Red(ford)_dDmTtUsgS-0 - transcript (automated).pdf","Transcript Link")</f>
        <v>Transcript Link</v>
      </c>
      <c r="M125" s="2" t="str">
        <f>HYPERLINK("https://files.afu.se/Downloads/Transcripts/Need%20To%20Know%20(Coulthart%20and%20Zabel)/2012 09 08 - Need to Know - DiCaprio Sees Red(ford)_dDmTtUsgS-0 - transcript (automated).pdf","Transcript Link")</f>
        <v>Transcript Link</v>
      </c>
    </row>
    <row r="126" ht="375" spans="1:13">
      <c r="A126" s="1" t="s">
        <v>614</v>
      </c>
      <c r="B126" s="1" t="s">
        <v>13</v>
      </c>
      <c r="C126" s="4" t="s">
        <v>615</v>
      </c>
      <c r="D126" s="1" t="s">
        <v>616</v>
      </c>
      <c r="E126" s="1" t="s">
        <v>617</v>
      </c>
      <c r="F126" s="4" t="s">
        <v>17</v>
      </c>
      <c r="G126" s="1" t="s">
        <v>18</v>
      </c>
      <c r="H126" s="1" t="s">
        <v>19</v>
      </c>
      <c r="I126" s="1" t="s">
        <v>20</v>
      </c>
      <c r="J126" s="1" t="s">
        <v>618</v>
      </c>
      <c r="K126" s="1" t="s">
        <v>22</v>
      </c>
      <c r="L126" s="1" t="str">
        <f>HYPERLINK("https://files.afu.se/Downloads/Transcripts/Need%20To%20Know%20(Coulthart%20and%20Zabel)/2012 08 10 - Need to Know - Hulk Smash Hulk_ckMF0nv1W04 - transcript (automated).pdf","Transcript Link")</f>
        <v>Transcript Link</v>
      </c>
      <c r="M126" s="2" t="str">
        <f>HYPERLINK("https://files.afu.se/Downloads/Transcripts/Need%20To%20Know%20(Coulthart%20and%20Zabel)/2012 08 10 - Need to Know - Hulk Smash Hulk_ckMF0nv1W04 - transcript (automated).pdf","Transcript Link")</f>
        <v>Transcript Link</v>
      </c>
    </row>
    <row r="127" ht="270" spans="1:13">
      <c r="A127" s="1" t="s">
        <v>619</v>
      </c>
      <c r="B127" s="1" t="s">
        <v>13</v>
      </c>
      <c r="C127" s="4" t="s">
        <v>620</v>
      </c>
      <c r="D127" s="1" t="s">
        <v>621</v>
      </c>
      <c r="E127" s="1" t="s">
        <v>622</v>
      </c>
      <c r="F127" s="4" t="s">
        <v>17</v>
      </c>
      <c r="G127" s="1" t="s">
        <v>18</v>
      </c>
      <c r="H127" s="1" t="s">
        <v>19</v>
      </c>
      <c r="I127" s="1" t="s">
        <v>20</v>
      </c>
      <c r="J127" s="1" t="s">
        <v>623</v>
      </c>
      <c r="K127" s="1" t="s">
        <v>22</v>
      </c>
      <c r="L127" s="1" t="str">
        <f>HYPERLINK("https://files.afu.se/Downloads/Transcripts/Need%20To%20Know%20(Coulthart%20and%20Zabel)/2011 10 18 - Need to Know - ET Face Meme — Don't Leave Me This Way_HaqEX6VnYT0 - transcript (automated).pdf","Transcript Link")</f>
        <v>Transcript Link</v>
      </c>
      <c r="M127" s="2" t="str">
        <f>HYPERLINK("https://files.afu.se/Downloads/Transcripts/Need%20To%20Know%20(Coulthart%20and%20Zabel)/2011 10 18 - Need to Know - ET Face Meme — Don't Leave Me This Way_HaqEX6VnYT0 - transcript (automated).pdf","Transcript Link")</f>
        <v>Transcript Link</v>
      </c>
    </row>
    <row r="128" ht="390" spans="1:13">
      <c r="A128" s="1" t="s">
        <v>624</v>
      </c>
      <c r="B128" s="1" t="s">
        <v>13</v>
      </c>
      <c r="C128" s="4" t="s">
        <v>625</v>
      </c>
      <c r="D128" s="1" t="s">
        <v>626</v>
      </c>
      <c r="E128" s="1" t="s">
        <v>627</v>
      </c>
      <c r="F128" s="4" t="s">
        <v>17</v>
      </c>
      <c r="G128" s="1" t="s">
        <v>18</v>
      </c>
      <c r="H128" s="1" t="s">
        <v>19</v>
      </c>
      <c r="I128" s="1" t="s">
        <v>20</v>
      </c>
      <c r="J128" s="1" t="s">
        <v>628</v>
      </c>
      <c r="K128" s="1" t="s">
        <v>22</v>
      </c>
      <c r="L128" s="1" t="str">
        <f>HYPERLINK("https://files.afu.se/Downloads/Transcripts/Need%20To%20Know%20(Coulthart%20and%20Zabel)/2011 10 15 - Need to Know - ET Face Meme — Need to Know_15oSYF46Gp0 - transcript (automated).pdf","Transcript Link")</f>
        <v>Transcript Link</v>
      </c>
      <c r="M128" s="2" t="str">
        <f>HYPERLINK("https://files.afu.se/Downloads/Transcripts/Need%20To%20Know%20(Coulthart%20and%20Zabel)/2011 10 15 - Need to Know - ET Face Meme — Need to Know_15oSYF46Gp0 - transcript (automated).pdf","Transcript Link")</f>
        <v>Transcript Link</v>
      </c>
    </row>
    <row r="129" ht="300" spans="1:13">
      <c r="A129" s="1" t="s">
        <v>629</v>
      </c>
      <c r="B129" s="1" t="s">
        <v>13</v>
      </c>
      <c r="C129" s="4" t="s">
        <v>630</v>
      </c>
      <c r="D129" s="1" t="s">
        <v>631</v>
      </c>
      <c r="E129" s="1" t="s">
        <v>632</v>
      </c>
      <c r="F129" s="4" t="s">
        <v>17</v>
      </c>
      <c r="G129" s="1" t="s">
        <v>18</v>
      </c>
      <c r="H129" s="1" t="s">
        <v>19</v>
      </c>
      <c r="I129" s="1" t="s">
        <v>20</v>
      </c>
      <c r="J129" s="1" t="s">
        <v>633</v>
      </c>
      <c r="K129" s="1" t="s">
        <v>22</v>
      </c>
      <c r="L129" s="1" t="str">
        <f>HYPERLINK("https://files.afu.se/Downloads/Transcripts/Need%20To%20Know%20(Coulthart%20and%20Zabel)/2011 08 26 - Need to Know - Microbes from Hell_EQX7KsrXqUY - transcript (automated).pdf","Transcript Link")</f>
        <v>Transcript Link</v>
      </c>
      <c r="M129" s="2" t="str">
        <f>HYPERLINK("https://files.afu.se/Downloads/Transcripts/Need%20To%20Know%20(Coulthart%20and%20Zabel)/2011 08 26 - Need to Know - Microbes from Hell_EQX7KsrXqUY - transcript (automated).pdf","Transcript Link")</f>
        <v>Transcript Link</v>
      </c>
    </row>
    <row r="130" ht="180" spans="1:13">
      <c r="A130" s="1" t="s">
        <v>629</v>
      </c>
      <c r="B130" s="1" t="s">
        <v>13</v>
      </c>
      <c r="C130" s="4" t="s">
        <v>634</v>
      </c>
      <c r="D130" s="1" t="s">
        <v>635</v>
      </c>
      <c r="E130" s="1" t="s">
        <v>636</v>
      </c>
      <c r="F130" s="4" t="s">
        <v>17</v>
      </c>
      <c r="G130" s="1" t="s">
        <v>18</v>
      </c>
      <c r="H130" s="1" t="s">
        <v>19</v>
      </c>
      <c r="I130" s="1" t="s">
        <v>20</v>
      </c>
      <c r="J130" s="1" t="s">
        <v>637</v>
      </c>
      <c r="K130" s="1" t="s">
        <v>22</v>
      </c>
      <c r="L130" s="1" t="str">
        <f>HYPERLINK("https://files.afu.se/Downloads/Transcripts/Need%20To%20Know%20(Coulthart%20and%20Zabel)/2011 08 26 - Need to Know - I Used to Be Somebody - Trailer %232_BkoKia49yig - transcript (automated).pdf","Transcript Link")</f>
        <v>Transcript Link</v>
      </c>
      <c r="M130" s="2" t="str">
        <f>HYPERLINK("https://files.afu.se/Downloads/Transcripts/Need%20To%20Know%20(Coulthart%20and%20Zabel)/2011 08 26 - Need to Know - I Used to Be Somebody - Trailer %232_BkoKia49yig - transcript (automated).pdf","Transcript Link")</f>
        <v>Transcript Link</v>
      </c>
    </row>
    <row r="131" ht="180" spans="1:13">
      <c r="A131" s="1" t="s">
        <v>638</v>
      </c>
      <c r="B131" s="1" t="s">
        <v>13</v>
      </c>
      <c r="C131" s="4" t="s">
        <v>639</v>
      </c>
      <c r="D131" s="1" t="s">
        <v>640</v>
      </c>
      <c r="E131" s="1" t="s">
        <v>641</v>
      </c>
      <c r="F131" s="4" t="s">
        <v>17</v>
      </c>
      <c r="G131" s="1" t="s">
        <v>18</v>
      </c>
      <c r="H131" s="1" t="s">
        <v>19</v>
      </c>
      <c r="I131" s="1" t="s">
        <v>20</v>
      </c>
      <c r="J131" s="1" t="s">
        <v>642</v>
      </c>
      <c r="K131" s="1" t="s">
        <v>22</v>
      </c>
      <c r="L131" s="1" t="str">
        <f>HYPERLINK("https://files.afu.se/Downloads/Transcripts/Need%20To%20Know%20(Coulthart%20and%20Zabel)/2011 08 25 - Need to Know - Pandemic_-2xtjSOl7hw - transcript (automated).pdf","Transcript Link")</f>
        <v>Transcript Link</v>
      </c>
      <c r="M131" s="2" t="str">
        <f>HYPERLINK("https://files.afu.se/Downloads/Transcripts/Need%20To%20Know%20(Coulthart%20and%20Zabel)/2011 08 25 - Need to Know - Pandemic_-2xtjSOl7hw - transcript (automated).pdf","Transcript Link")</f>
        <v>Transcript Link</v>
      </c>
    </row>
    <row r="132" ht="409.5" spans="1:13">
      <c r="A132" s="1" t="s">
        <v>643</v>
      </c>
      <c r="B132" s="1" t="s">
        <v>13</v>
      </c>
      <c r="C132" s="4" t="s">
        <v>644</v>
      </c>
      <c r="D132" s="1" t="s">
        <v>645</v>
      </c>
      <c r="E132" s="1" t="s">
        <v>646</v>
      </c>
      <c r="F132" s="4" t="s">
        <v>17</v>
      </c>
      <c r="G132" s="1" t="s">
        <v>18</v>
      </c>
      <c r="H132" s="1" t="s">
        <v>19</v>
      </c>
      <c r="I132" s="1" t="s">
        <v>20</v>
      </c>
      <c r="J132" s="1" t="s">
        <v>647</v>
      </c>
      <c r="K132" s="1" t="s">
        <v>22</v>
      </c>
      <c r="L132" s="1" t="str">
        <f>HYPERLINK("https://files.afu.se/Downloads/Transcripts/Need%20To%20Know%20(Coulthart%20and%20Zabel)/2011 07 26 - Need to Know - Crop Circle —  Dark Skies  (NBC)_nBX2uPQC5nw - transcript (automated).pdf","Transcript Link")</f>
        <v>Transcript Link</v>
      </c>
      <c r="M132" s="2" t="str">
        <f>HYPERLINK("https://files.afu.se/Downloads/Transcripts/Need%20To%20Know%20(Coulthart%20and%20Zabel)/2011 07 26 - Need to Know - Crop Circle —  Dark Skies  (NBC)_nBX2uPQC5nw - transcript (automated).pdf","Transcript Link")</f>
        <v>Transcript Link</v>
      </c>
    </row>
    <row r="133" ht="285" spans="1:13">
      <c r="A133" s="1" t="s">
        <v>648</v>
      </c>
      <c r="B133" s="1" t="s">
        <v>13</v>
      </c>
      <c r="C133" s="4" t="s">
        <v>649</v>
      </c>
      <c r="D133" s="1" t="s">
        <v>650</v>
      </c>
      <c r="E133" s="1" t="s">
        <v>651</v>
      </c>
      <c r="F133" s="4" t="s">
        <v>17</v>
      </c>
      <c r="G133" s="1" t="s">
        <v>18</v>
      </c>
      <c r="H133" s="1" t="s">
        <v>19</v>
      </c>
      <c r="I133" s="1" t="s">
        <v>20</v>
      </c>
      <c r="J133" s="1" t="s">
        <v>652</v>
      </c>
      <c r="K133" s="1" t="s">
        <v>22</v>
      </c>
      <c r="L133" s="1" t="str">
        <f>HYPERLINK("https://files.afu.se/Downloads/Transcripts/Need%20To%20Know%20(Coulthart%20and%20Zabel)/2011 05 25 - Need to Know - IUTBS — I Used to Be Somebody — Trailer %231_bmyHHiz1wHo - transcript (automated).pdf","Transcript Link")</f>
        <v>Transcript Link</v>
      </c>
      <c r="M133" s="2" t="str">
        <f>HYPERLINK("https://files.afu.se/Downloads/Transcripts/Need%20To%20Know%20(Coulthart%20and%20Zabel)/2011 05 25 - Need to Know - IUTBS — I Used to Be Somebody — Trailer %231_bmyHHiz1wHo - transcript (automated).pdf","Transcript Link")</f>
        <v>Transcript Link</v>
      </c>
    </row>
    <row r="134" ht="285" spans="1:13">
      <c r="A134" s="1" t="s">
        <v>653</v>
      </c>
      <c r="B134" s="1" t="s">
        <v>13</v>
      </c>
      <c r="C134" s="4" t="s">
        <v>654</v>
      </c>
      <c r="D134" s="1" t="s">
        <v>655</v>
      </c>
      <c r="E134" s="1" t="s">
        <v>656</v>
      </c>
      <c r="F134" s="4" t="s">
        <v>17</v>
      </c>
      <c r="G134" s="1" t="s">
        <v>18</v>
      </c>
      <c r="H134" s="1" t="s">
        <v>19</v>
      </c>
      <c r="I134" s="1" t="s">
        <v>20</v>
      </c>
      <c r="J134" s="1" t="s">
        <v>657</v>
      </c>
      <c r="K134" s="1" t="s">
        <v>22</v>
      </c>
      <c r="L134" s="1" t="str">
        <f>HYPERLINK("https://files.afu.se/Downloads/Transcripts/Need%20To%20Know%20(Coulthart%20and%20Zabel)/2011 05 08 - Need to Know - IUTBS — I Used to Be Somebody — Presentation_R7nyUJ5pRd4 - transcript (automated).pdf","Transcript Link")</f>
        <v>Transcript Link</v>
      </c>
      <c r="M134" s="2" t="str">
        <f>HYPERLINK("https://files.afu.se/Downloads/Transcripts/Need%20To%20Know%20(Coulthart%20and%20Zabel)/2011 05 08 - Need to Know - IUTBS — I Used to Be Somebody — Presentation_R7nyUJ5pRd4 - transcript (automated).pdf","Transcript Link")</f>
        <v>Transcript Link</v>
      </c>
    </row>
    <row r="135" ht="409.5" spans="1:13">
      <c r="A135" s="1" t="s">
        <v>658</v>
      </c>
      <c r="B135" s="1" t="s">
        <v>13</v>
      </c>
      <c r="C135" s="4" t="s">
        <v>659</v>
      </c>
      <c r="D135" s="1" t="s">
        <v>660</v>
      </c>
      <c r="E135" s="1" t="s">
        <v>661</v>
      </c>
      <c r="F135" s="4" t="s">
        <v>17</v>
      </c>
      <c r="G135" s="1" t="s">
        <v>18</v>
      </c>
      <c r="H135" s="1" t="s">
        <v>19</v>
      </c>
      <c r="I135" s="1" t="s">
        <v>20</v>
      </c>
      <c r="J135" s="1" t="s">
        <v>662</v>
      </c>
      <c r="K135" s="1" t="s">
        <v>22</v>
      </c>
      <c r="L135" s="1" t="str">
        <f>HYPERLINK("https://files.afu.se/Downloads/Transcripts/Need%20To%20Know%20(Coulthart%20and%20Zabel)/2011 05 06 - Need to Know - Carl Sagan —  Dark Skies  (NBC)_xIVzGhNZcCg - transcript (automated).pdf","Transcript Link")</f>
        <v>Transcript Link</v>
      </c>
      <c r="M135" s="2" t="str">
        <f>HYPERLINK("https://files.afu.se/Downloads/Transcripts/Need%20To%20Know%20(Coulthart%20and%20Zabel)/2011 05 06 - Need to Know - Carl Sagan —  Dark Skies  (NBC)_xIVzGhNZcCg - transcript (automated).pdf","Transcript Link")</f>
        <v>Transcript Link</v>
      </c>
    </row>
    <row r="136" ht="180" spans="1:13">
      <c r="A136" s="1" t="s">
        <v>663</v>
      </c>
      <c r="B136" s="1" t="s">
        <v>13</v>
      </c>
      <c r="C136" s="4" t="s">
        <v>664</v>
      </c>
      <c r="D136" s="1" t="s">
        <v>665</v>
      </c>
      <c r="E136" s="1" t="s">
        <v>666</v>
      </c>
      <c r="F136" s="4" t="s">
        <v>17</v>
      </c>
      <c r="G136" s="1" t="s">
        <v>18</v>
      </c>
      <c r="H136" s="1" t="s">
        <v>19</v>
      </c>
      <c r="I136" s="1" t="s">
        <v>20</v>
      </c>
      <c r="J136" s="1" t="s">
        <v>667</v>
      </c>
      <c r="K136" s="1" t="s">
        <v>22</v>
      </c>
      <c r="L136" s="1" t="str">
        <f>HYPERLINK("https://files.afu.se/Downloads/Transcripts/Need%20To%20Know%20(Coulthart%20and%20Zabel)/2011 05 04 - Need to Know - Lois Interviews Superman — Lois &amp; Clark —  Strange Visitor _pvZpkh7sEdw - transcript (automated).pdf","Transcript Link")</f>
        <v>Transcript Link</v>
      </c>
      <c r="M136" s="2" t="str">
        <f>HYPERLINK("https://files.afu.se/Downloads/Transcripts/Need%20To%20Know%20(Coulthart%20and%20Zabel)/2011 05 04 - Need to Know - Lois Interviews Superman — Lois &amp; Clark —  Strange Visitor _pvZpkh7sEdw - transcript (automated).pdf","Transcript Link")</f>
        <v>Transcript Link</v>
      </c>
    </row>
    <row r="137" ht="409.5" spans="1:13">
      <c r="A137" s="1" t="s">
        <v>668</v>
      </c>
      <c r="B137" s="1" t="s">
        <v>13</v>
      </c>
      <c r="C137" s="4" t="s">
        <v>669</v>
      </c>
      <c r="D137" s="1" t="s">
        <v>670</v>
      </c>
      <c r="E137" s="1" t="s">
        <v>671</v>
      </c>
      <c r="F137" s="4" t="s">
        <v>17</v>
      </c>
      <c r="G137" s="1" t="s">
        <v>18</v>
      </c>
      <c r="H137" s="1" t="s">
        <v>19</v>
      </c>
      <c r="I137" s="1" t="s">
        <v>20</v>
      </c>
      <c r="J137" s="1" t="s">
        <v>672</v>
      </c>
      <c r="K137" s="1" t="s">
        <v>22</v>
      </c>
      <c r="L137" s="1" t="str">
        <f>HYPERLINK("https://files.afu.se/Downloads/Transcripts/Need%20To%20Know%20(Coulthart%20and%20Zabel)/2011 04 21 - Need to Know - Summer of Love —  Dark Skies  (NBC)_BqdCisakY8k - transcript (automated).pdf","Transcript Link")</f>
        <v>Transcript Link</v>
      </c>
      <c r="M137" s="2" t="str">
        <f>HYPERLINK("https://files.afu.se/Downloads/Transcripts/Need%20To%20Know%20(Coulthart%20and%20Zabel)/2011 04 21 - Need to Know - Summer of Love —  Dark Skies  (NBC)_BqdCisakY8k - transcript (automated).pdf","Transcript Link")</f>
        <v>Transcript Link</v>
      </c>
    </row>
    <row r="138" ht="180" spans="1:13">
      <c r="A138" s="1" t="s">
        <v>673</v>
      </c>
      <c r="B138" s="1" t="s">
        <v>13</v>
      </c>
      <c r="C138" s="4" t="s">
        <v>674</v>
      </c>
      <c r="D138" s="1" t="s">
        <v>675</v>
      </c>
      <c r="E138" s="1" t="s">
        <v>676</v>
      </c>
      <c r="F138" s="4" t="s">
        <v>17</v>
      </c>
      <c r="G138" s="1" t="s">
        <v>18</v>
      </c>
      <c r="H138" s="1" t="s">
        <v>19</v>
      </c>
      <c r="I138" s="1" t="s">
        <v>20</v>
      </c>
      <c r="J138" s="1" t="s">
        <v>677</v>
      </c>
      <c r="K138" s="1" t="s">
        <v>22</v>
      </c>
      <c r="L138" s="1" t="str">
        <f>HYPERLINK("https://files.afu.se/Downloads/Transcripts/Need%20To%20Know%20(Coulthart%20and%20Zabel)/2011 04 19 - Need to Know - What Presidential Disclosure Might Sound Like in a Normal World_At5CaQdjKhk - transcript (automated).pdf","Transcript Link")</f>
        <v>Transcript Link</v>
      </c>
      <c r="M138" s="2" t="str">
        <f>HYPERLINK("https://files.afu.se/Downloads/Transcripts/Need%20To%20Know%20(Coulthart%20and%20Zabel)/2011 04 19 - Need to Know - What Presidential Disclosure Might Sound Like in a Normal World_At5CaQdjKhk - transcript (automated).pdf","Transcript Link")</f>
        <v>Transcript Link</v>
      </c>
    </row>
    <row r="139" ht="180" spans="1:13">
      <c r="A139" s="1" t="s">
        <v>678</v>
      </c>
      <c r="B139" s="1" t="s">
        <v>13</v>
      </c>
      <c r="C139" s="4" t="s">
        <v>679</v>
      </c>
      <c r="D139" s="1" t="s">
        <v>680</v>
      </c>
      <c r="E139" s="1" t="s">
        <v>681</v>
      </c>
      <c r="F139" s="4" t="s">
        <v>17</v>
      </c>
      <c r="G139" s="1" t="s">
        <v>18</v>
      </c>
      <c r="H139" s="1" t="s">
        <v>19</v>
      </c>
      <c r="I139" s="1" t="s">
        <v>20</v>
      </c>
      <c r="J139" s="1" t="s">
        <v>682</v>
      </c>
      <c r="K139" s="1" t="s">
        <v>22</v>
      </c>
      <c r="L139" s="1" t="str">
        <f>HYPERLINK("https://files.afu.se/Downloads/Transcripts/Need%20To%20Know%20(Coulthart%20and%20Zabel)/2011 03 30 - Need to Know - Nicholson Talks UFOs on Easy Rider - Need to Know_tHDLOSTUuQg - transcript (automated).pdf","Transcript Link")</f>
        <v>Transcript Link</v>
      </c>
      <c r="M139" s="2" t="str">
        <f>HYPERLINK("https://files.afu.se/Downloads/Transcripts/Need%20To%20Know%20(Coulthart%20and%20Zabel)/2011 03 30 - Need to Know - Nicholson Talks UFOs on Easy Rider - Need to Know_tHDLOSTUuQg - transcript (automated).pdf","Transcript Link")</f>
        <v>Transcript Link</v>
      </c>
    </row>
    <row r="140" ht="180" spans="1:13">
      <c r="A140" s="1" t="s">
        <v>683</v>
      </c>
      <c r="B140" s="1" t="s">
        <v>13</v>
      </c>
      <c r="C140" s="4" t="s">
        <v>684</v>
      </c>
      <c r="D140" s="1" t="s">
        <v>685</v>
      </c>
      <c r="E140" s="1" t="s">
        <v>686</v>
      </c>
      <c r="F140" s="4" t="s">
        <v>17</v>
      </c>
      <c r="G140" s="1" t="s">
        <v>18</v>
      </c>
      <c r="H140" s="1" t="s">
        <v>19</v>
      </c>
      <c r="I140" s="1" t="s">
        <v>20</v>
      </c>
      <c r="J140" s="1" t="s">
        <v>687</v>
      </c>
      <c r="K140" s="1" t="s">
        <v>22</v>
      </c>
      <c r="L140" s="1" t="str">
        <f>HYPERLINK("https://files.afu.se/Downloads/Transcripts/Need%20To%20Know%20(Coulthart%20and%20Zabel)/2011 01 28 - Need to Know - The UFO Cover-up in 10 Minutes_g5aGYUy7pSU - transcript (automated).pdf","Transcript Link")</f>
        <v>Transcript Link</v>
      </c>
      <c r="M140" s="2" t="str">
        <f>HYPERLINK("https://files.afu.se/Downloads/Transcripts/Need%20To%20Know%20(Coulthart%20and%20Zabel)/2011 01 28 - Need to Know - The UFO Cover-up in 10 Minutes_g5aGYUy7pSU - transcript (automated).pdf","Transcript Link")</f>
        <v>Transcript Link</v>
      </c>
    </row>
    <row r="141" ht="409.5" spans="1:13">
      <c r="A141" s="1" t="s">
        <v>688</v>
      </c>
      <c r="B141" s="1" t="s">
        <v>13</v>
      </c>
      <c r="C141" s="4" t="s">
        <v>689</v>
      </c>
      <c r="D141" s="1" t="s">
        <v>690</v>
      </c>
      <c r="E141" s="1" t="s">
        <v>691</v>
      </c>
      <c r="F141" s="4" t="s">
        <v>17</v>
      </c>
      <c r="G141" s="1" t="s">
        <v>18</v>
      </c>
      <c r="H141" s="1" t="s">
        <v>19</v>
      </c>
      <c r="I141" s="1" t="s">
        <v>20</v>
      </c>
      <c r="J141" s="1" t="s">
        <v>692</v>
      </c>
      <c r="K141" s="1" t="s">
        <v>22</v>
      </c>
      <c r="L141" s="1" t="str">
        <f>HYPERLINK("https://files.afu.se/Downloads/Transcripts/Need%20To%20Know%20(Coulthart%20and%20Zabel)/2011 01 12 - Need to Know - Art Bell as Majestic-12 Board Member —  Dark Skies  (NBC)_51EoHKvE0Mg - transcript (automated).pdf","Transcript Link")</f>
        <v>Transcript Link</v>
      </c>
      <c r="M141" s="2" t="str">
        <f>HYPERLINK("https://files.afu.se/Downloads/Transcripts/Need%20To%20Know%20(Coulthart%20and%20Zabel)/2011 01 12 - Need to Know - Art Bell as Majestic-12 Board Member —  Dark Skies  (NBC)_51EoHKvE0Mg - transcript (automated).pdf","Transcript Link")</f>
        <v>Transcript Link</v>
      </c>
    </row>
    <row r="142" ht="409.5" spans="1:13">
      <c r="A142" s="1" t="s">
        <v>693</v>
      </c>
      <c r="B142" s="1" t="s">
        <v>13</v>
      </c>
      <c r="C142" s="4" t="s">
        <v>694</v>
      </c>
      <c r="D142" s="1" t="s">
        <v>695</v>
      </c>
      <c r="E142" s="1" t="s">
        <v>696</v>
      </c>
      <c r="F142" s="4" t="s">
        <v>17</v>
      </c>
      <c r="G142" s="1" t="s">
        <v>18</v>
      </c>
      <c r="H142" s="1" t="s">
        <v>19</v>
      </c>
      <c r="I142" s="1" t="s">
        <v>20</v>
      </c>
      <c r="J142" s="1" t="s">
        <v>697</v>
      </c>
      <c r="K142" s="1" t="s">
        <v>22</v>
      </c>
      <c r="L142" s="1" t="str">
        <f>HYPERLINK("https://files.afu.se/Downloads/Transcripts/Need%20To%20Know%20(Coulthart%20and%20Zabel)/2011 01 06 - Need to Know - The Lost Honeymoon of Betty and Barney Hill —  Dark Skies  (NBC)_QJWkihWh8YQ - transcript (automated).pdf","Transcript Link")</f>
        <v>Transcript Link</v>
      </c>
      <c r="M142" s="2" t="str">
        <f>HYPERLINK("https://files.afu.se/Downloads/Transcripts/Need%20To%20Know%20(Coulthart%20and%20Zabel)/2011 01 06 - Need to Know - The Lost Honeymoon of Betty and Barney Hill —  Dark Skies  (NBC)_QJWkihWh8YQ - transcript (automated).pdf","Transcript Link")</f>
        <v>Transcript Link</v>
      </c>
    </row>
    <row r="143" ht="409.5" spans="1:13">
      <c r="A143" s="1" t="s">
        <v>698</v>
      </c>
      <c r="B143" s="1" t="s">
        <v>13</v>
      </c>
      <c r="C143" s="4" t="s">
        <v>699</v>
      </c>
      <c r="D143" s="1" t="s">
        <v>700</v>
      </c>
      <c r="E143" s="1" t="s">
        <v>701</v>
      </c>
      <c r="F143" s="4" t="s">
        <v>17</v>
      </c>
      <c r="G143" s="1" t="s">
        <v>18</v>
      </c>
      <c r="H143" s="1" t="s">
        <v>19</v>
      </c>
      <c r="I143" s="1" t="s">
        <v>20</v>
      </c>
      <c r="J143" s="1" t="s">
        <v>702</v>
      </c>
      <c r="K143" s="1" t="s">
        <v>22</v>
      </c>
      <c r="L143" s="1" t="str">
        <f>HYPERLINK("https://files.afu.se/Downloads/Transcripts/Need%20To%20Know%20(Coulthart%20and%20Zabel)/2011 01 05 - Need to Know - Dark Skies — The Emmy Winning Main Titles_TKOv9yexS1Y - transcript (automated).pdf","Transcript Link")</f>
        <v>Transcript Link</v>
      </c>
      <c r="M143" s="2" t="str">
        <f>HYPERLINK("https://files.afu.se/Downloads/Transcripts/Need%20To%20Know%20(Coulthart%20and%20Zabel)/2011 01 05 - Need to Know - Dark Skies — The Emmy Winning Main Titles_TKOv9yexS1Y - transcript (automated).pdf","Transcript Link")</f>
        <v>Transcript Link</v>
      </c>
    </row>
    <row r="144" ht="409.5" spans="1:13">
      <c r="A144" s="1" t="s">
        <v>698</v>
      </c>
      <c r="B144" s="1" t="s">
        <v>13</v>
      </c>
      <c r="C144" s="4" t="s">
        <v>703</v>
      </c>
      <c r="D144" s="1" t="s">
        <v>704</v>
      </c>
      <c r="E144" s="1" t="s">
        <v>705</v>
      </c>
      <c r="F144" s="4" t="s">
        <v>17</v>
      </c>
      <c r="G144" s="1" t="s">
        <v>18</v>
      </c>
      <c r="H144" s="1" t="s">
        <v>19</v>
      </c>
      <c r="I144" s="1" t="s">
        <v>20</v>
      </c>
      <c r="J144" s="1" t="s">
        <v>706</v>
      </c>
      <c r="K144" s="1" t="s">
        <v>22</v>
      </c>
      <c r="L144" s="1" t="str">
        <f>HYPERLINK("https://files.afu.se/Downloads/Transcripts/Need%20To%20Know%20(Coulthart%20and%20Zabel)/2011 01 05 - Need to Know - U2 Chase into Russia —  Dark Skies  (NBC)_B6qBzHYzzag - transcript (automated).pdf","Transcript Link")</f>
        <v>Transcript Link</v>
      </c>
      <c r="M144" s="2" t="str">
        <f>HYPERLINK("https://files.afu.se/Downloads/Transcripts/Need%20To%20Know%20(Coulthart%20and%20Zabel)/2011 01 05 - Need to Know - U2 Chase into Russia —  Dark Skies  (NBC)_B6qBzHYzzag - transcript (automated).pdf","Transcript Link")</f>
        <v>Transcript Link</v>
      </c>
    </row>
    <row r="145" ht="180" spans="1:13">
      <c r="A145" s="1" t="s">
        <v>707</v>
      </c>
      <c r="B145" s="1" t="s">
        <v>13</v>
      </c>
      <c r="C145" s="4" t="s">
        <v>708</v>
      </c>
      <c r="D145" s="1" t="s">
        <v>709</v>
      </c>
      <c r="E145" s="1" t="s">
        <v>710</v>
      </c>
      <c r="F145" s="4" t="s">
        <v>17</v>
      </c>
      <c r="G145" s="1" t="s">
        <v>18</v>
      </c>
      <c r="H145" s="1" t="s">
        <v>19</v>
      </c>
      <c r="I145" s="1" t="s">
        <v>20</v>
      </c>
      <c r="J145" s="1" t="s">
        <v>711</v>
      </c>
      <c r="K145" s="1" t="s">
        <v>22</v>
      </c>
      <c r="L145" s="1" t="str">
        <f>HYPERLINK("https://files.afu.se/Downloads/Transcripts/Need%20To%20Know%20(Coulthart%20and%20Zabel)/2010 11 07 - Need to Know - The UFO Coverup Can't Last Forever_kBTQHInmOCU - transcript (automated).pdf","Transcript Link")</f>
        <v>Transcript Link</v>
      </c>
      <c r="M145" s="2" t="str">
        <f>HYPERLINK("https://files.afu.se/Downloads/Transcripts/Need%20To%20Know%20(Coulthart%20and%20Zabel)/2010 11 07 - Need to Know - The UFO Coverup Can't Last Forever_kBTQHInmOCU - transcript (automated).pdf","Transcript Link")</f>
        <v>Transcript Link</v>
      </c>
    </row>
    <row r="146" ht="180" spans="1:13">
      <c r="A146" s="1" t="s">
        <v>712</v>
      </c>
      <c r="B146" s="1" t="s">
        <v>13</v>
      </c>
      <c r="C146" s="4" t="s">
        <v>713</v>
      </c>
      <c r="D146" s="1" t="s">
        <v>714</v>
      </c>
      <c r="E146" s="1" t="s">
        <v>715</v>
      </c>
      <c r="F146" s="4" t="s">
        <v>17</v>
      </c>
      <c r="G146" s="1" t="s">
        <v>18</v>
      </c>
      <c r="H146" s="1" t="s">
        <v>19</v>
      </c>
      <c r="I146" s="1" t="s">
        <v>20</v>
      </c>
      <c r="J146" s="1" t="s">
        <v>716</v>
      </c>
      <c r="K146" s="1" t="s">
        <v>22</v>
      </c>
      <c r="L146" s="1" t="str">
        <f>HYPERLINK("https://files.afu.se/Downloads/Transcripts/Need%20To%20Know%20(Coulthart%20and%20Zabel)/2010 11 04 - Need to Know - You Know We Are Not Alone_GDPzKJk6lcY - transcript (automated).pdf","Transcript Link")</f>
        <v>Transcript Link</v>
      </c>
      <c r="M146" s="2" t="str">
        <f>HYPERLINK("https://files.afu.se/Downloads/Transcripts/Need%20To%20Know%20(Coulthart%20and%20Zabel)/2010 11 04 - Need to Know - You Know We Are Not Alone_GDPzKJk6lcY - transcript (automated).pdf","Transcript Link")</f>
        <v>Transcript Link</v>
      </c>
    </row>
    <row r="147" ht="409.5" spans="1:13">
      <c r="A147" s="1" t="s">
        <v>717</v>
      </c>
      <c r="B147" s="1" t="s">
        <v>13</v>
      </c>
      <c r="C147" s="4" t="s">
        <v>718</v>
      </c>
      <c r="D147" s="1" t="s">
        <v>719</v>
      </c>
      <c r="E147" s="1" t="s">
        <v>720</v>
      </c>
      <c r="F147" s="4" t="s">
        <v>17</v>
      </c>
      <c r="G147" s="1" t="s">
        <v>18</v>
      </c>
      <c r="H147" s="1" t="s">
        <v>19</v>
      </c>
      <c r="I147" s="1" t="s">
        <v>20</v>
      </c>
      <c r="J147" s="1" t="s">
        <v>721</v>
      </c>
      <c r="K147" s="1" t="s">
        <v>22</v>
      </c>
      <c r="L147" s="1" t="str">
        <f>HYPERLINK("https://files.afu.se/Downloads/Transcripts/Need%20To%20Know%20(Coulthart%20and%20Zabel)/2010 08 13 - Need to Know - Dark Skies — NBC's  Promo Blitz_eMEAFlxyXy4 - transcript (automated).pdf","Transcript Link")</f>
        <v>Transcript Link</v>
      </c>
      <c r="M147" s="2" t="str">
        <f>HYPERLINK("https://files.afu.se/Downloads/Transcripts/Need%20To%20Know%20(Coulthart%20and%20Zabel)/2010 08 13 - Need to Know - Dark Skies — NBC's  Promo Blitz_eMEAFlxyXy4 - transcript (automated).pdf","Transcript Link")</f>
        <v>Transcript Link</v>
      </c>
    </row>
    <row r="148" ht="409.5" spans="1:13">
      <c r="A148" s="1" t="s">
        <v>722</v>
      </c>
      <c r="B148" s="1" t="s">
        <v>13</v>
      </c>
      <c r="C148" s="4" t="s">
        <v>723</v>
      </c>
      <c r="D148" s="1" t="s">
        <v>724</v>
      </c>
      <c r="E148" s="1" t="s">
        <v>725</v>
      </c>
      <c r="F148" s="4" t="s">
        <v>17</v>
      </c>
      <c r="G148" s="1" t="s">
        <v>18</v>
      </c>
      <c r="H148" s="1" t="s">
        <v>19</v>
      </c>
      <c r="I148" s="1" t="s">
        <v>20</v>
      </c>
      <c r="J148" s="1" t="s">
        <v>726</v>
      </c>
      <c r="K148" s="1" t="s">
        <v>22</v>
      </c>
      <c r="L148" s="1" t="str">
        <f>HYPERLINK("https://files.afu.se/Downloads/Transcripts/Need%20To%20Know%20(Coulthart%20and%20Zabel)/2010 08 12 - Need to Know - Dark Skies — Main Titles — Three Versions_50AQN_UucjU - transcript (automated).pdf","Transcript Link")</f>
        <v>Transcript Link</v>
      </c>
      <c r="M148" s="2" t="str">
        <f>HYPERLINK("https://files.afu.se/Downloads/Transcripts/Need%20To%20Know%20(Coulthart%20and%20Zabel)/2010 08 12 - Need to Know - Dark Skies — Main Titles — Three Versions_50AQN_UucjU - transcript (automated).pdf","Transcript Link")</f>
        <v>Transcript Link</v>
      </c>
    </row>
    <row r="149" ht="180" spans="1:13">
      <c r="A149" s="1" t="s">
        <v>727</v>
      </c>
      <c r="B149" s="1" t="s">
        <v>13</v>
      </c>
      <c r="C149" s="4" t="s">
        <v>728</v>
      </c>
      <c r="D149" s="1" t="s">
        <v>729</v>
      </c>
      <c r="E149" s="1" t="s">
        <v>730</v>
      </c>
      <c r="F149" s="4" t="s">
        <v>17</v>
      </c>
      <c r="G149" s="1" t="s">
        <v>18</v>
      </c>
      <c r="H149" s="1" t="s">
        <v>19</v>
      </c>
      <c r="I149" s="1" t="s">
        <v>20</v>
      </c>
      <c r="J149" s="1" t="s">
        <v>731</v>
      </c>
      <c r="K149" s="1" t="s">
        <v>22</v>
      </c>
      <c r="L149" s="1" t="str">
        <f>HYPERLINK("https://files.afu.se/Downloads/Transcripts/Need%20To%20Know%20(Coulthart%20and%20Zabel)/2010 06 26 - Need to Know - Need-to-Know_zRGkCh0dzq8 - transcript (automated).pdf","Transcript Link")</f>
        <v>Transcript Link</v>
      </c>
      <c r="M149" s="2" t="str">
        <f>HYPERLINK("https://files.afu.se/Downloads/Transcripts/Need%20To%20Know%20(Coulthart%20and%20Zabel)/2010 06 26 - Need to Know - Need-to-Know_zRGkCh0dzq8 - transcript (automated).pdf","Transcript Link")</f>
        <v>Transcript Link</v>
      </c>
    </row>
    <row r="150" ht="180" spans="1:13">
      <c r="A150" s="1" t="s">
        <v>732</v>
      </c>
      <c r="B150" s="1" t="s">
        <v>13</v>
      </c>
      <c r="C150" s="4" t="s">
        <v>733</v>
      </c>
      <c r="D150" s="1" t="s">
        <v>734</v>
      </c>
      <c r="E150" s="1" t="s">
        <v>730</v>
      </c>
      <c r="F150" s="4" t="s">
        <v>17</v>
      </c>
      <c r="G150" s="1" t="s">
        <v>18</v>
      </c>
      <c r="H150" s="1" t="s">
        <v>19</v>
      </c>
      <c r="I150" s="1" t="s">
        <v>20</v>
      </c>
      <c r="J150" s="1" t="s">
        <v>735</v>
      </c>
      <c r="K150" s="1" t="s">
        <v>22</v>
      </c>
      <c r="L150" s="1" t="str">
        <f>HYPERLINK("https://files.afu.se/Downloads/Transcripts/Need%20To%20Know%20(Coulthart%20and%20Zabel)/2010 06 08 - Need to Know - Life After Contact_d40sMYu9AHw - transcript (automated).pdf","Transcript Link")</f>
        <v>Transcript Link</v>
      </c>
      <c r="M150" s="2" t="str">
        <f>HYPERLINK("https://files.afu.se/Downloads/Transcripts/Need%20To%20Know%20(Coulthart%20and%20Zabel)/2010 06 08 - Need to Know - Life After Contact_d40sMYu9AHw - transcript (automated).pdf","Transcript Link")</f>
        <v>Transcript Link</v>
      </c>
    </row>
    <row r="151" ht="409.5" spans="1:13">
      <c r="A151" s="1" t="s">
        <v>736</v>
      </c>
      <c r="B151" s="1" t="s">
        <v>13</v>
      </c>
      <c r="C151" s="4" t="s">
        <v>737</v>
      </c>
      <c r="D151" s="1" t="s">
        <v>738</v>
      </c>
      <c r="E151" s="1" t="s">
        <v>739</v>
      </c>
      <c r="F151" s="4" t="s">
        <v>17</v>
      </c>
      <c r="G151" s="1" t="s">
        <v>18</v>
      </c>
      <c r="H151" s="1" t="s">
        <v>19</v>
      </c>
      <c r="I151" s="1" t="s">
        <v>20</v>
      </c>
      <c r="J151" s="1" t="s">
        <v>740</v>
      </c>
      <c r="K151" s="1" t="s">
        <v>22</v>
      </c>
      <c r="L151" s="1" t="str">
        <f>HYPERLINK("https://files.afu.se/Downloads/Transcripts/Need%20To%20Know%20(Coulthart%20and%20Zabel)/2010 05 19 - Need to Know - Tonight Show — What if Jay Leno was Cloned in the 1990s _tsfRwjQ-Gn0 - transcript (automated).pdf","Transcript Link")</f>
        <v>Transcript Link</v>
      </c>
      <c r="M151" s="2" t="str">
        <f>HYPERLINK("https://files.afu.se/Downloads/Transcripts/Need%20To%20Know%20(Coulthart%20and%20Zabel)/2010 05 19 - Need to Know - Tonight Show — What if Jay Leno was Cloned in the 1990s _tsfRwjQ-Gn0 - transcript (automated).pdf","Transcript Link")</f>
        <v>Transcript Link</v>
      </c>
    </row>
    <row r="152" ht="409.5" spans="1:13">
      <c r="A152" s="1" t="s">
        <v>741</v>
      </c>
      <c r="B152" s="1" t="s">
        <v>13</v>
      </c>
      <c r="C152" s="4" t="s">
        <v>742</v>
      </c>
      <c r="D152" s="1" t="s">
        <v>743</v>
      </c>
      <c r="E152" s="1" t="s">
        <v>744</v>
      </c>
      <c r="F152" s="4" t="s">
        <v>17</v>
      </c>
      <c r="G152" s="1" t="s">
        <v>18</v>
      </c>
      <c r="H152" s="1" t="s">
        <v>19</v>
      </c>
      <c r="I152" s="1" t="s">
        <v>20</v>
      </c>
      <c r="J152" s="1" t="s">
        <v>745</v>
      </c>
      <c r="K152" s="1" t="s">
        <v>22</v>
      </c>
      <c r="L152" s="1" t="str">
        <f>HYPERLINK("https://files.afu.se/Downloads/Transcripts/Need%20To%20Know%20(Coulthart%20and%20Zabel)/2010 05 16 - Need to Know - Need-to-Know (Visible Lyrics)_RMyMcIVmbgw - transcript (automated).pdf","Transcript Link")</f>
        <v>Transcript Link</v>
      </c>
      <c r="M152" s="2" t="str">
        <f>HYPERLINK("https://files.afu.se/Downloads/Transcripts/Need%20To%20Know%20(Coulthart%20and%20Zabel)/2010 05 16 - Need to Know - Need-to-Know (Visible Lyrics)_RMyMcIVmbgw - transcript (automated).pdf","Transcript Link")</f>
        <v>Transcript Link</v>
      </c>
    </row>
    <row r="153" ht="409.5" spans="1:13">
      <c r="A153" s="1" t="s">
        <v>746</v>
      </c>
      <c r="B153" s="1" t="s">
        <v>13</v>
      </c>
      <c r="C153" s="4" t="s">
        <v>747</v>
      </c>
      <c r="D153" s="1" t="s">
        <v>748</v>
      </c>
      <c r="E153" s="1" t="s">
        <v>749</v>
      </c>
      <c r="F153" s="4" t="s">
        <v>17</v>
      </c>
      <c r="G153" s="1" t="s">
        <v>18</v>
      </c>
      <c r="H153" s="1" t="s">
        <v>19</v>
      </c>
      <c r="I153" s="1" t="s">
        <v>20</v>
      </c>
      <c r="J153" s="1" t="s">
        <v>750</v>
      </c>
      <c r="K153" s="1" t="s">
        <v>22</v>
      </c>
      <c r="L153" s="1" t="str">
        <f>HYPERLINK("https://files.afu.se/Downloads/Transcripts/Need%20To%20Know%20(Coulthart%20and%20Zabel)/2010 05 13 - Need to Know - Need-to-Know — The UFO Disclosure Song_vZ5Fkyb946o - transcript (automated).pdf","Transcript Link")</f>
        <v>Transcript Link</v>
      </c>
      <c r="M153" s="2" t="str">
        <f>HYPERLINK("https://files.afu.se/Downloads/Transcripts/Need%20To%20Know%20(Coulthart%20and%20Zabel)/2010 05 13 - Need to Know - Need-to-Know — The UFO Disclosure Song_vZ5Fkyb946o - transcript (automated).pdf","Transcript Link")</f>
        <v>Transcript Link</v>
      </c>
    </row>
    <row r="154" ht="390" spans="1:13">
      <c r="A154" s="1" t="s">
        <v>751</v>
      </c>
      <c r="B154" s="1" t="s">
        <v>13</v>
      </c>
      <c r="C154" s="4" t="s">
        <v>752</v>
      </c>
      <c r="D154" s="1" t="s">
        <v>753</v>
      </c>
      <c r="E154" s="1" t="s">
        <v>754</v>
      </c>
      <c r="F154" s="4" t="s">
        <v>17</v>
      </c>
      <c r="G154" s="1" t="s">
        <v>18</v>
      </c>
      <c r="H154" s="1" t="s">
        <v>19</v>
      </c>
      <c r="I154" s="1" t="s">
        <v>20</v>
      </c>
      <c r="J154" s="1" t="s">
        <v>755</v>
      </c>
      <c r="K154" s="1" t="s">
        <v>22</v>
      </c>
      <c r="L154" s="1" t="str">
        <f>HYPERLINK("https://files.afu.se/Downloads/Transcripts/Need%20To%20Know%20(Coulthart%20and%20Zabel)/2010 05 08 - Need to Know - Let's Do It — Music Video_BB0037mOY9Q - transcript (automated).pdf","Transcript Link")</f>
        <v>Transcript Link</v>
      </c>
      <c r="M154" s="2" t="str">
        <f>HYPERLINK("https://files.afu.se/Downloads/Transcripts/Need%20To%20Know%20(Coulthart%20and%20Zabel)/2010 05 08 - Need to Know - Let's Do It — Music Video_BB0037mOY9Q - transcript (automated).pdf","Transcript Link")</f>
        <v>Transcript Link</v>
      </c>
    </row>
  </sheetData>
  <hyperlinks>
    <hyperlink ref="C2" r:id="rId1" display="https://youtu.be/AVjzYwQDzeg"/>
    <hyperlink ref="F2" r:id="rId2" display="https://files.afu.se/Downloads/Transcripts/Need%20To%20Know%20(Coulthart%20and%20Zabel)/"/>
    <hyperlink ref="C3" r:id="rId3" display="https://youtu.be/b3jtc0XuNPQ"/>
    <hyperlink ref="F3" r:id="rId2" display="https://files.afu.se/Downloads/Transcripts/Need%20To%20Know%20(Coulthart%20and%20Zabel)/"/>
    <hyperlink ref="C4" r:id="rId4" display="https://youtu.be/K8IX5kQFTZk"/>
    <hyperlink ref="F4" r:id="rId2" display="https://files.afu.se/Downloads/Transcripts/Need%20To%20Know%20(Coulthart%20and%20Zabel)/"/>
    <hyperlink ref="C5" r:id="rId5" display="https://youtu.be/vb_F4mNMrKs"/>
    <hyperlink ref="F5" r:id="rId2" display="https://files.afu.se/Downloads/Transcripts/Need%20To%20Know%20(Coulthart%20and%20Zabel)/"/>
    <hyperlink ref="C6" r:id="rId6" display="https://youtu.be/oKSCv7i99hk"/>
    <hyperlink ref="F6" r:id="rId2" display="https://files.afu.se/Downloads/Transcripts/Need%20To%20Know%20(Coulthart%20and%20Zabel)/"/>
    <hyperlink ref="C7" r:id="rId7" display="https://youtu.be/5-As3SXPeJg"/>
    <hyperlink ref="F7" r:id="rId2" display="https://files.afu.se/Downloads/Transcripts/Need%20To%20Know%20(Coulthart%20and%20Zabel)/"/>
    <hyperlink ref="C8" r:id="rId8" display="https://youtu.be/SRmRH-tR4KM"/>
    <hyperlink ref="F8" r:id="rId2" display="https://files.afu.se/Downloads/Transcripts/Need%20To%20Know%20(Coulthart%20and%20Zabel)/"/>
    <hyperlink ref="C9" r:id="rId9" display="https://youtu.be/NOgXrSlTPIE"/>
    <hyperlink ref="F9" r:id="rId2" display="https://files.afu.se/Downloads/Transcripts/Need%20To%20Know%20(Coulthart%20and%20Zabel)/"/>
    <hyperlink ref="C10" r:id="rId10" display="https://youtu.be/-PwZsQidbqE"/>
    <hyperlink ref="F10" r:id="rId2" display="https://files.afu.se/Downloads/Transcripts/Need%20To%20Know%20(Coulthart%20and%20Zabel)/"/>
    <hyperlink ref="C11" r:id="rId11" display="https://youtu.be/QW4HqvbGeJY"/>
    <hyperlink ref="F11" r:id="rId2" display="https://files.afu.se/Downloads/Transcripts/Need%20To%20Know%20(Coulthart%20and%20Zabel)/"/>
    <hyperlink ref="C12" r:id="rId12" display="https://youtu.be/VECrnKpWgAk"/>
    <hyperlink ref="F12" r:id="rId2" display="https://files.afu.se/Downloads/Transcripts/Need%20To%20Know%20(Coulthart%20and%20Zabel)/"/>
    <hyperlink ref="C13" r:id="rId13" display="https://youtu.be/rQjbFZT9_EM"/>
    <hyperlink ref="F13" r:id="rId2" display="https://files.afu.se/Downloads/Transcripts/Need%20To%20Know%20(Coulthart%20and%20Zabel)/"/>
    <hyperlink ref="C14" r:id="rId14" display="https://youtu.be/pFHHxzoIuy8"/>
    <hyperlink ref="F14" r:id="rId2" display="https://files.afu.se/Downloads/Transcripts/Need%20To%20Know%20(Coulthart%20and%20Zabel)/"/>
    <hyperlink ref="C15" r:id="rId15" display="https://youtu.be/0ZOSixfpq1Y"/>
    <hyperlink ref="F15" r:id="rId2" display="https://files.afu.se/Downloads/Transcripts/Need%20To%20Know%20(Coulthart%20and%20Zabel)/"/>
    <hyperlink ref="C16" r:id="rId16" display="https://youtu.be/_KAV-nKB-L4"/>
    <hyperlink ref="F16" r:id="rId2" display="https://files.afu.se/Downloads/Transcripts/Need%20To%20Know%20(Coulthart%20and%20Zabel)/"/>
    <hyperlink ref="C17" r:id="rId17" display="https://youtu.be/5VwDo_m5Yok"/>
    <hyperlink ref="F17" r:id="rId2" display="https://files.afu.se/Downloads/Transcripts/Need%20To%20Know%20(Coulthart%20and%20Zabel)/"/>
    <hyperlink ref="C18" r:id="rId18" display="https://youtu.be/1fmJ9lR28ks"/>
    <hyperlink ref="F18" r:id="rId2" display="https://files.afu.se/Downloads/Transcripts/Need%20To%20Know%20(Coulthart%20and%20Zabel)/"/>
    <hyperlink ref="C19" r:id="rId19" display="https://youtu.be/Ys47XIOD8h8"/>
    <hyperlink ref="F19" r:id="rId2" display="https://files.afu.se/Downloads/Transcripts/Need%20To%20Know%20(Coulthart%20and%20Zabel)/"/>
    <hyperlink ref="C20" r:id="rId20" display="https://youtu.be/ZGiQrsyF1U8"/>
    <hyperlink ref="F20" r:id="rId2" display="https://files.afu.se/Downloads/Transcripts/Need%20To%20Know%20(Coulthart%20and%20Zabel)/"/>
    <hyperlink ref="C21" r:id="rId21" display="https://youtu.be/Bi8ENmUagxw"/>
    <hyperlink ref="F21" r:id="rId2" display="https://files.afu.se/Downloads/Transcripts/Need%20To%20Know%20(Coulthart%20and%20Zabel)/"/>
    <hyperlink ref="C22" r:id="rId22" display="https://youtu.be/D62Jj7Ju03A"/>
    <hyperlink ref="F22" r:id="rId2" display="https://files.afu.se/Downloads/Transcripts/Need%20To%20Know%20(Coulthart%20and%20Zabel)/"/>
    <hyperlink ref="C23" r:id="rId23" display="https://youtu.be/3o04UkYg_ks"/>
    <hyperlink ref="F23" r:id="rId2" display="https://files.afu.se/Downloads/Transcripts/Need%20To%20Know%20(Coulthart%20and%20Zabel)/"/>
    <hyperlink ref="C24" r:id="rId24" display="https://youtu.be/e6XE7wef6k0"/>
    <hyperlink ref="F24" r:id="rId2" display="https://files.afu.se/Downloads/Transcripts/Need%20To%20Know%20(Coulthart%20and%20Zabel)/"/>
    <hyperlink ref="C25" r:id="rId25" display="https://youtu.be/AMZdrtKI_mo"/>
    <hyperlink ref="F25" r:id="rId2" display="https://files.afu.se/Downloads/Transcripts/Need%20To%20Know%20(Coulthart%20and%20Zabel)/"/>
    <hyperlink ref="C26" r:id="rId26" display="https://youtu.be/b-_QillPBM4"/>
    <hyperlink ref="F26" r:id="rId2" display="https://files.afu.se/Downloads/Transcripts/Need%20To%20Know%20(Coulthart%20and%20Zabel)/"/>
    <hyperlink ref="C27" r:id="rId27" display="https://youtu.be/s0AqWv2F68c"/>
    <hyperlink ref="F27" r:id="rId2" display="https://files.afu.se/Downloads/Transcripts/Need%20To%20Know%20(Coulthart%20and%20Zabel)/"/>
    <hyperlink ref="C28" r:id="rId28" display="https://youtu.be/dIA8tQQgbfg"/>
    <hyperlink ref="F28" r:id="rId2" display="https://files.afu.se/Downloads/Transcripts/Need%20To%20Know%20(Coulthart%20and%20Zabel)/"/>
    <hyperlink ref="C29" r:id="rId29" display="https://youtu.be/4yrtTfHEFDE"/>
    <hyperlink ref="F29" r:id="rId2" display="https://files.afu.se/Downloads/Transcripts/Need%20To%20Know%20(Coulthart%20and%20Zabel)/"/>
    <hyperlink ref="C30" r:id="rId30" display="https://youtu.be/QhXvradQkQg"/>
    <hyperlink ref="F30" r:id="rId2" display="https://files.afu.se/Downloads/Transcripts/Need%20To%20Know%20(Coulthart%20and%20Zabel)/"/>
    <hyperlink ref="C31" r:id="rId31" display="https://youtu.be/XoSn7jrK2dA"/>
    <hyperlink ref="F31" r:id="rId2" display="https://files.afu.se/Downloads/Transcripts/Need%20To%20Know%20(Coulthart%20and%20Zabel)/"/>
    <hyperlink ref="C32" r:id="rId32" display="https://youtu.be/A0SdTFO4GDY"/>
    <hyperlink ref="F32" r:id="rId2" display="https://files.afu.se/Downloads/Transcripts/Need%20To%20Know%20(Coulthart%20and%20Zabel)/"/>
    <hyperlink ref="C33" r:id="rId33" display="https://youtu.be/ehDLC9ZDpeQ"/>
    <hyperlink ref="F33" r:id="rId2" display="https://files.afu.se/Downloads/Transcripts/Need%20To%20Know%20(Coulthart%20and%20Zabel)/"/>
    <hyperlink ref="C34" r:id="rId34" display="https://youtu.be/zCbUiXAJbn0"/>
    <hyperlink ref="F34" r:id="rId2" display="https://files.afu.se/Downloads/Transcripts/Need%20To%20Know%20(Coulthart%20and%20Zabel)/"/>
    <hyperlink ref="C35" r:id="rId35" display="https://youtu.be/7UzU_l6hDLk"/>
    <hyperlink ref="F35" r:id="rId2" display="https://files.afu.se/Downloads/Transcripts/Need%20To%20Know%20(Coulthart%20and%20Zabel)/"/>
    <hyperlink ref="C36" r:id="rId36" display="https://youtu.be/0dwsvzsn3ko"/>
    <hyperlink ref="F36" r:id="rId2" display="https://files.afu.se/Downloads/Transcripts/Need%20To%20Know%20(Coulthart%20and%20Zabel)/"/>
    <hyperlink ref="C37" r:id="rId37" display="https://youtu.be/W8k8yl5yLGk"/>
    <hyperlink ref="F37" r:id="rId2" display="https://files.afu.se/Downloads/Transcripts/Need%20To%20Know%20(Coulthart%20and%20Zabel)/"/>
    <hyperlink ref="C38" r:id="rId38" display="https://youtu.be/32AZsSu0kTE"/>
    <hyperlink ref="F38" r:id="rId2" display="https://files.afu.se/Downloads/Transcripts/Need%20To%20Know%20(Coulthart%20and%20Zabel)/"/>
    <hyperlink ref="C39" r:id="rId39" display="https://youtu.be/lhe-u2hZmNo"/>
    <hyperlink ref="F39" r:id="rId2" display="https://files.afu.se/Downloads/Transcripts/Need%20To%20Know%20(Coulthart%20and%20Zabel)/"/>
    <hyperlink ref="C40" r:id="rId40" display="https://youtu.be/YOjSBPfmoIM"/>
    <hyperlink ref="F40" r:id="rId2" display="https://files.afu.se/Downloads/Transcripts/Need%20To%20Know%20(Coulthart%20and%20Zabel)/"/>
    <hyperlink ref="C41" r:id="rId41" display="https://youtu.be/RNhjT3ptSsM"/>
    <hyperlink ref="F41" r:id="rId2" display="https://files.afu.se/Downloads/Transcripts/Need%20To%20Know%20(Coulthart%20and%20Zabel)/"/>
    <hyperlink ref="C42" r:id="rId42" display="https://youtu.be/a9kwEBUfE6k"/>
    <hyperlink ref="F42" r:id="rId2" display="https://files.afu.se/Downloads/Transcripts/Need%20To%20Know%20(Coulthart%20and%20Zabel)/"/>
    <hyperlink ref="C43" r:id="rId43" display="https://youtu.be/HRCT_ddq39U"/>
    <hyperlink ref="F43" r:id="rId2" display="https://files.afu.se/Downloads/Transcripts/Need%20To%20Know%20(Coulthart%20and%20Zabel)/"/>
    <hyperlink ref="C44" r:id="rId44" display="https://youtu.be/Ajwe2U6qhn4"/>
    <hyperlink ref="F44" r:id="rId2" display="https://files.afu.se/Downloads/Transcripts/Need%20To%20Know%20(Coulthart%20and%20Zabel)/"/>
    <hyperlink ref="C45" r:id="rId45" display="https://youtu.be/LzshDRqsX6M"/>
    <hyperlink ref="F45" r:id="rId2" display="https://files.afu.se/Downloads/Transcripts/Need%20To%20Know%20(Coulthart%20and%20Zabel)/"/>
    <hyperlink ref="C46" r:id="rId46" display="https://youtu.be/buh9vQb_pXw"/>
    <hyperlink ref="F46" r:id="rId2" display="https://files.afu.se/Downloads/Transcripts/Need%20To%20Know%20(Coulthart%20and%20Zabel)/"/>
    <hyperlink ref="C47" r:id="rId47" display="https://youtu.be/nE-GQq3Rbi8"/>
    <hyperlink ref="F47" r:id="rId2" display="https://files.afu.se/Downloads/Transcripts/Need%20To%20Know%20(Coulthart%20and%20Zabel)/"/>
    <hyperlink ref="C48" r:id="rId48" display="https://youtu.be/AIbv1KzDNdQ"/>
    <hyperlink ref="F48" r:id="rId2" display="https://files.afu.se/Downloads/Transcripts/Need%20To%20Know%20(Coulthart%20and%20Zabel)/"/>
    <hyperlink ref="C49" r:id="rId49" display="https://youtu.be/tk_JD1kq-BM"/>
    <hyperlink ref="F49" r:id="rId2" display="https://files.afu.se/Downloads/Transcripts/Need%20To%20Know%20(Coulthart%20and%20Zabel)/"/>
    <hyperlink ref="C50" r:id="rId50" display="https://youtu.be/yHj34edKlDs"/>
    <hyperlink ref="F50" r:id="rId2" display="https://files.afu.se/Downloads/Transcripts/Need%20To%20Know%20(Coulthart%20and%20Zabel)/"/>
    <hyperlink ref="C51" r:id="rId51" display="https://youtu.be/j30le32EG_c"/>
    <hyperlink ref="F51" r:id="rId2" display="https://files.afu.se/Downloads/Transcripts/Need%20To%20Know%20(Coulthart%20and%20Zabel)/"/>
    <hyperlink ref="C52" r:id="rId52" display="https://youtu.be/VWACOycqTmc"/>
    <hyperlink ref="F52" r:id="rId2" display="https://files.afu.se/Downloads/Transcripts/Need%20To%20Know%20(Coulthart%20and%20Zabel)/"/>
    <hyperlink ref="C53" r:id="rId53" display="https://youtu.be/H_3P8yWU5nk"/>
    <hyperlink ref="F53" r:id="rId2" display="https://files.afu.se/Downloads/Transcripts/Need%20To%20Know%20(Coulthart%20and%20Zabel)/"/>
    <hyperlink ref="C54" r:id="rId54" display="https://youtu.be/-kMHfWhWNEg"/>
    <hyperlink ref="F54" r:id="rId2" display="https://files.afu.se/Downloads/Transcripts/Need%20To%20Know%20(Coulthart%20and%20Zabel)/"/>
    <hyperlink ref="C55" r:id="rId55" display="https://youtu.be/HnY4W9DoKbM"/>
    <hyperlink ref="F55" r:id="rId2" display="https://files.afu.se/Downloads/Transcripts/Need%20To%20Know%20(Coulthart%20and%20Zabel)/"/>
    <hyperlink ref="C56" r:id="rId56" display="https://youtu.be/NH7Dmsd9tko"/>
    <hyperlink ref="F56" r:id="rId2" display="https://files.afu.se/Downloads/Transcripts/Need%20To%20Know%20(Coulthart%20and%20Zabel)/"/>
    <hyperlink ref="C57" r:id="rId57" display="https://youtu.be/aS4UXYXI89A"/>
    <hyperlink ref="F57" r:id="rId2" display="https://files.afu.se/Downloads/Transcripts/Need%20To%20Know%20(Coulthart%20and%20Zabel)/"/>
    <hyperlink ref="C58" r:id="rId58" display="https://youtu.be/S6KVSgGHxGM"/>
    <hyperlink ref="F58" r:id="rId2" display="https://files.afu.se/Downloads/Transcripts/Need%20To%20Know%20(Coulthart%20and%20Zabel)/"/>
    <hyperlink ref="C59" r:id="rId59" display="https://youtu.be/jIN54qqF9S0"/>
    <hyperlink ref="F59" r:id="rId2" display="https://files.afu.se/Downloads/Transcripts/Need%20To%20Know%20(Coulthart%20and%20Zabel)/"/>
    <hyperlink ref="C60" r:id="rId60" display="https://youtu.be/Pu0OstWkqo0"/>
    <hyperlink ref="F60" r:id="rId2" display="https://files.afu.se/Downloads/Transcripts/Need%20To%20Know%20(Coulthart%20and%20Zabel)/"/>
    <hyperlink ref="C61" r:id="rId61" display="https://youtu.be/bsOiS6rsoEM"/>
    <hyperlink ref="F61" r:id="rId2" display="https://files.afu.se/Downloads/Transcripts/Need%20To%20Know%20(Coulthart%20and%20Zabel)/"/>
    <hyperlink ref="C62" r:id="rId62" display="https://youtu.be/bVIZO5zTNEY"/>
    <hyperlink ref="F62" r:id="rId2" display="https://files.afu.se/Downloads/Transcripts/Need%20To%20Know%20(Coulthart%20and%20Zabel)/"/>
    <hyperlink ref="C63" r:id="rId63" display="https://youtu.be/rHwjvFf_VOo"/>
    <hyperlink ref="F63" r:id="rId2" display="https://files.afu.se/Downloads/Transcripts/Need%20To%20Know%20(Coulthart%20and%20Zabel)/"/>
    <hyperlink ref="C64" r:id="rId64" display="https://youtu.be/e962GK3qK9w"/>
    <hyperlink ref="F64" r:id="rId2" display="https://files.afu.se/Downloads/Transcripts/Need%20To%20Know%20(Coulthart%20and%20Zabel)/"/>
    <hyperlink ref="C65" r:id="rId65" display="https://youtu.be/wF_8gBlUZhY"/>
    <hyperlink ref="F65" r:id="rId2" display="https://files.afu.se/Downloads/Transcripts/Need%20To%20Know%20(Coulthart%20and%20Zabel)/"/>
    <hyperlink ref="C66" r:id="rId66" display="https://youtu.be/Bgsy9tQmzdQ"/>
    <hyperlink ref="F66" r:id="rId2" display="https://files.afu.se/Downloads/Transcripts/Need%20To%20Know%20(Coulthart%20and%20Zabel)/"/>
    <hyperlink ref="C67" r:id="rId67" display="https://youtu.be/PPs3ngtWPIQ"/>
    <hyperlink ref="F67" r:id="rId2" display="https://files.afu.se/Downloads/Transcripts/Need%20To%20Know%20(Coulthart%20and%20Zabel)/"/>
    <hyperlink ref="C68" r:id="rId68" display="https://youtu.be/NVhJRJUw2G8"/>
    <hyperlink ref="F68" r:id="rId2" display="https://files.afu.se/Downloads/Transcripts/Need%20To%20Know%20(Coulthart%20and%20Zabel)/"/>
    <hyperlink ref="C69" r:id="rId69" display="https://youtu.be/lCOpfMN2PRo"/>
    <hyperlink ref="F69" r:id="rId2" display="https://files.afu.se/Downloads/Transcripts/Need%20To%20Know%20(Coulthart%20and%20Zabel)/"/>
    <hyperlink ref="C70" r:id="rId70" display="https://youtu.be/unWaykk8eN4"/>
    <hyperlink ref="F70" r:id="rId2" display="https://files.afu.se/Downloads/Transcripts/Need%20To%20Know%20(Coulthart%20and%20Zabel)/"/>
    <hyperlink ref="C71" r:id="rId71" display="https://youtu.be/en-GEgZRjnM"/>
    <hyperlink ref="F71" r:id="rId2" display="https://files.afu.se/Downloads/Transcripts/Need%20To%20Know%20(Coulthart%20and%20Zabel)/"/>
    <hyperlink ref="C72" r:id="rId72" display="https://youtu.be/sLxjeBNQATI"/>
    <hyperlink ref="F72" r:id="rId2" display="https://files.afu.se/Downloads/Transcripts/Need%20To%20Know%20(Coulthart%20and%20Zabel)/"/>
    <hyperlink ref="C73" r:id="rId73" display="https://youtu.be/YFtvA9_OZVU"/>
    <hyperlink ref="F73" r:id="rId2" display="https://files.afu.se/Downloads/Transcripts/Need%20To%20Know%20(Coulthart%20and%20Zabel)/"/>
    <hyperlink ref="C74" r:id="rId74" display="https://youtu.be/hVvz8ebUeSk"/>
    <hyperlink ref="F74" r:id="rId2" display="https://files.afu.se/Downloads/Transcripts/Need%20To%20Know%20(Coulthart%20and%20Zabel)/"/>
    <hyperlink ref="C75" r:id="rId75" display="https://youtu.be/YhZ24yUpXSM"/>
    <hyperlink ref="F75" r:id="rId2" display="https://files.afu.se/Downloads/Transcripts/Need%20To%20Know%20(Coulthart%20and%20Zabel)/"/>
    <hyperlink ref="C76" r:id="rId76" display="https://youtu.be/gB5TVEWIdac"/>
    <hyperlink ref="F76" r:id="rId2" display="https://files.afu.se/Downloads/Transcripts/Need%20To%20Know%20(Coulthart%20and%20Zabel)/"/>
    <hyperlink ref="C77" r:id="rId77" display="https://youtu.be/dMsBoZLaBHU"/>
    <hyperlink ref="F77" r:id="rId2" display="https://files.afu.se/Downloads/Transcripts/Need%20To%20Know%20(Coulthart%20and%20Zabel)/"/>
    <hyperlink ref="C78" r:id="rId78" display="https://youtu.be/GRNYn1bsU3Y"/>
    <hyperlink ref="F78" r:id="rId2" display="https://files.afu.se/Downloads/Transcripts/Need%20To%20Know%20(Coulthart%20and%20Zabel)/"/>
    <hyperlink ref="C79" r:id="rId79" display="https://youtu.be/aXosfvvgWH0"/>
    <hyperlink ref="F79" r:id="rId2" display="https://files.afu.se/Downloads/Transcripts/Need%20To%20Know%20(Coulthart%20and%20Zabel)/"/>
    <hyperlink ref="C80" r:id="rId80" display="https://youtu.be/eMzO8fA-ewg"/>
    <hyperlink ref="F80" r:id="rId2" display="https://files.afu.se/Downloads/Transcripts/Need%20To%20Know%20(Coulthart%20and%20Zabel)/"/>
    <hyperlink ref="C81" r:id="rId81" display="https://youtu.be/7ouMaxiclBk"/>
    <hyperlink ref="F81" r:id="rId2" display="https://files.afu.se/Downloads/Transcripts/Need%20To%20Know%20(Coulthart%20and%20Zabel)/"/>
    <hyperlink ref="C82" r:id="rId82" display="https://youtu.be/UtktLT4uWlU"/>
    <hyperlink ref="F82" r:id="rId2" display="https://files.afu.se/Downloads/Transcripts/Need%20To%20Know%20(Coulthart%20and%20Zabel)/"/>
    <hyperlink ref="C83" r:id="rId83" display="https://youtu.be/VOpHfISVPMY"/>
    <hyperlink ref="F83" r:id="rId2" display="https://files.afu.se/Downloads/Transcripts/Need%20To%20Know%20(Coulthart%20and%20Zabel)/"/>
    <hyperlink ref="C84" r:id="rId84" display="https://youtu.be/jSnr8IBV-EY"/>
    <hyperlink ref="F84" r:id="rId2" display="https://files.afu.se/Downloads/Transcripts/Need%20To%20Know%20(Coulthart%20and%20Zabel)/"/>
    <hyperlink ref="C85" r:id="rId85" display="https://youtu.be/Mc7APw7z8EQ"/>
    <hyperlink ref="F85" r:id="rId2" display="https://files.afu.se/Downloads/Transcripts/Need%20To%20Know%20(Coulthart%20and%20Zabel)/"/>
    <hyperlink ref="C86" r:id="rId86" display="https://youtu.be/ptr4fiDHYNQ"/>
    <hyperlink ref="F86" r:id="rId2" display="https://files.afu.se/Downloads/Transcripts/Need%20To%20Know%20(Coulthart%20and%20Zabel)/"/>
    <hyperlink ref="C87" r:id="rId87" display="https://youtu.be/WTxGMGofVZM"/>
    <hyperlink ref="F87" r:id="rId2" display="https://files.afu.se/Downloads/Transcripts/Need%20To%20Know%20(Coulthart%20and%20Zabel)/"/>
    <hyperlink ref="C88" r:id="rId88" display="https://youtu.be/REf6pFywAqI"/>
    <hyperlink ref="F88" r:id="rId2" display="https://files.afu.se/Downloads/Transcripts/Need%20To%20Know%20(Coulthart%20and%20Zabel)/"/>
    <hyperlink ref="C89" r:id="rId89" display="https://youtu.be/FHsAU4oQXaA"/>
    <hyperlink ref="F89" r:id="rId2" display="https://files.afu.se/Downloads/Transcripts/Need%20To%20Know%20(Coulthart%20and%20Zabel)/"/>
    <hyperlink ref="C90" r:id="rId90" display="https://youtu.be/3aTVlblZBuE"/>
    <hyperlink ref="F90" r:id="rId2" display="https://files.afu.se/Downloads/Transcripts/Need%20To%20Know%20(Coulthart%20and%20Zabel)/"/>
    <hyperlink ref="C91" r:id="rId91" display="https://youtu.be/qCcf2zXNGcY"/>
    <hyperlink ref="F91" r:id="rId2" display="https://files.afu.se/Downloads/Transcripts/Need%20To%20Know%20(Coulthart%20and%20Zabel)/"/>
    <hyperlink ref="C92" r:id="rId92" display="https://youtu.be/0mwGn8KxETA"/>
    <hyperlink ref="F92" r:id="rId2" display="https://files.afu.se/Downloads/Transcripts/Need%20To%20Know%20(Coulthart%20and%20Zabel)/"/>
    <hyperlink ref="C93" r:id="rId93" display="https://youtu.be/YNIbUHXmgjg"/>
    <hyperlink ref="F93" r:id="rId2" display="https://files.afu.se/Downloads/Transcripts/Need%20To%20Know%20(Coulthart%20and%20Zabel)/"/>
    <hyperlink ref="C94" r:id="rId94" display="https://youtu.be/pjf2Upx4C2c"/>
    <hyperlink ref="F94" r:id="rId2" display="https://files.afu.se/Downloads/Transcripts/Need%20To%20Know%20(Coulthart%20and%20Zabel)/"/>
    <hyperlink ref="C95" r:id="rId95" display="https://youtu.be/pUctHBTlAHI"/>
    <hyperlink ref="F95" r:id="rId2" display="https://files.afu.se/Downloads/Transcripts/Need%20To%20Know%20(Coulthart%20and%20Zabel)/"/>
    <hyperlink ref="C96" r:id="rId96" display="https://youtu.be/ZoaC-W9pR_U"/>
    <hyperlink ref="F96" r:id="rId2" display="https://files.afu.se/Downloads/Transcripts/Need%20To%20Know%20(Coulthart%20and%20Zabel)/"/>
    <hyperlink ref="C97" r:id="rId97" display="https://youtu.be/uzYeUPzevLc"/>
    <hyperlink ref="F97" r:id="rId2" display="https://files.afu.se/Downloads/Transcripts/Need%20To%20Know%20(Coulthart%20and%20Zabel)/"/>
    <hyperlink ref="C98" r:id="rId98" display="https://youtu.be/3e_KtBXrFYc"/>
    <hyperlink ref="F98" r:id="rId2" display="https://files.afu.se/Downloads/Transcripts/Need%20To%20Know%20(Coulthart%20and%20Zabel)/"/>
    <hyperlink ref="C99" r:id="rId99" display="https://youtu.be/YnzlxSRZLCM"/>
    <hyperlink ref="F99" r:id="rId2" display="https://files.afu.se/Downloads/Transcripts/Need%20To%20Know%20(Coulthart%20and%20Zabel)/"/>
    <hyperlink ref="C100" r:id="rId100" display="https://youtu.be/pGdojH03PXo"/>
    <hyperlink ref="F100" r:id="rId2" display="https://files.afu.se/Downloads/Transcripts/Need%20To%20Know%20(Coulthart%20and%20Zabel)/"/>
    <hyperlink ref="C101" r:id="rId101" display="https://youtu.be/1tbYkMSumsE"/>
    <hyperlink ref="F101" r:id="rId2" display="https://files.afu.se/Downloads/Transcripts/Need%20To%20Know%20(Coulthart%20and%20Zabel)/"/>
    <hyperlink ref="C102" r:id="rId102" display="https://youtu.be/nimvMuvKkWo"/>
    <hyperlink ref="F102" r:id="rId2" display="https://files.afu.se/Downloads/Transcripts/Need%20To%20Know%20(Coulthart%20and%20Zabel)/"/>
    <hyperlink ref="C103" r:id="rId103" display="https://youtu.be/Ry9pFAbruCE"/>
    <hyperlink ref="F103" r:id="rId2" display="https://files.afu.se/Downloads/Transcripts/Need%20To%20Know%20(Coulthart%20and%20Zabel)/"/>
    <hyperlink ref="C104" r:id="rId104" display="https://youtu.be/zK3JsGOdP0Q"/>
    <hyperlink ref="F104" r:id="rId2" display="https://files.afu.se/Downloads/Transcripts/Need%20To%20Know%20(Coulthart%20and%20Zabel)/"/>
    <hyperlink ref="C105" r:id="rId105" display="https://youtu.be/MwdgaoAL8xw"/>
    <hyperlink ref="F105" r:id="rId2" display="https://files.afu.se/Downloads/Transcripts/Need%20To%20Know%20(Coulthart%20and%20Zabel)/"/>
    <hyperlink ref="C106" r:id="rId106" display="https://youtu.be/zXTNajRqhZI"/>
    <hyperlink ref="F106" r:id="rId2" display="https://files.afu.se/Downloads/Transcripts/Need%20To%20Know%20(Coulthart%20and%20Zabel)/"/>
    <hyperlink ref="C107" r:id="rId107" display="https://youtu.be/9RhRZk0iZIE"/>
    <hyperlink ref="F107" r:id="rId2" display="https://files.afu.se/Downloads/Transcripts/Need%20To%20Know%20(Coulthart%20and%20Zabel)/"/>
    <hyperlink ref="C108" r:id="rId108" display="https://youtu.be/z7HjOrGG4Ys"/>
    <hyperlink ref="F108" r:id="rId2" display="https://files.afu.se/Downloads/Transcripts/Need%20To%20Know%20(Coulthart%20and%20Zabel)/"/>
    <hyperlink ref="C109" r:id="rId109" display="https://youtu.be/tt1_0gCBy8E"/>
    <hyperlink ref="F109" r:id="rId2" display="https://files.afu.se/Downloads/Transcripts/Need%20To%20Know%20(Coulthart%20and%20Zabel)/"/>
    <hyperlink ref="C110" r:id="rId110" display="https://youtu.be/HazGaq0VKrI"/>
    <hyperlink ref="F110" r:id="rId2" display="https://files.afu.se/Downloads/Transcripts/Need%20To%20Know%20(Coulthart%20and%20Zabel)/"/>
    <hyperlink ref="C111" r:id="rId111" display="https://youtu.be/i3VQpFN6fg4"/>
    <hyperlink ref="F111" r:id="rId2" display="https://files.afu.se/Downloads/Transcripts/Need%20To%20Know%20(Coulthart%20and%20Zabel)/"/>
    <hyperlink ref="C112" r:id="rId112" display="https://youtu.be/rVh-ZskOuNo"/>
    <hyperlink ref="F112" r:id="rId2" display="https://files.afu.se/Downloads/Transcripts/Need%20To%20Know%20(Coulthart%20and%20Zabel)/"/>
    <hyperlink ref="C113" r:id="rId113" display="https://youtu.be/P6uSoyY9qv0"/>
    <hyperlink ref="F113" r:id="rId2" display="https://files.afu.se/Downloads/Transcripts/Need%20To%20Know%20(Coulthart%20and%20Zabel)/"/>
    <hyperlink ref="C114" r:id="rId114" display="https://youtu.be/vtOi1XABK6g"/>
    <hyperlink ref="F114" r:id="rId2" display="https://files.afu.se/Downloads/Transcripts/Need%20To%20Know%20(Coulthart%20and%20Zabel)/"/>
    <hyperlink ref="C115" r:id="rId115" display="https://youtu.be/2rxFa95LP1I"/>
    <hyperlink ref="F115" r:id="rId2" display="https://files.afu.se/Downloads/Transcripts/Need%20To%20Know%20(Coulthart%20and%20Zabel)/"/>
    <hyperlink ref="C116" r:id="rId116" display="https://youtu.be/TngvcDKRyV0"/>
    <hyperlink ref="F116" r:id="rId2" display="https://files.afu.se/Downloads/Transcripts/Need%20To%20Know%20(Coulthart%20and%20Zabel)/"/>
    <hyperlink ref="C117" r:id="rId117" display="https://youtu.be/0cax37LQ3Wk"/>
    <hyperlink ref="F117" r:id="rId2" display="https://files.afu.se/Downloads/Transcripts/Need%20To%20Know%20(Coulthart%20and%20Zabel)/"/>
    <hyperlink ref="C118" r:id="rId118" display="https://youtu.be/QRjfg2zgH3U"/>
    <hyperlink ref="F118" r:id="rId2" display="https://files.afu.se/Downloads/Transcripts/Need%20To%20Know%20(Coulthart%20and%20Zabel)/"/>
    <hyperlink ref="C119" r:id="rId119" display="https://youtu.be/_PxKeHnY3kI"/>
    <hyperlink ref="F119" r:id="rId2" display="https://files.afu.se/Downloads/Transcripts/Need%20To%20Know%20(Coulthart%20and%20Zabel)/"/>
    <hyperlink ref="C120" r:id="rId120" display="https://youtu.be/eIwHRnWEfGo"/>
    <hyperlink ref="F120" r:id="rId2" display="https://files.afu.se/Downloads/Transcripts/Need%20To%20Know%20(Coulthart%20and%20Zabel)/"/>
    <hyperlink ref="C121" r:id="rId121" display="https://youtu.be/lHzilEPqMjQ"/>
    <hyperlink ref="F121" r:id="rId2" display="https://files.afu.se/Downloads/Transcripts/Need%20To%20Know%20(Coulthart%20and%20Zabel)/"/>
    <hyperlink ref="C122" r:id="rId122" display="https://youtu.be/Nhbws5J0-UY"/>
    <hyperlink ref="F122" r:id="rId2" display="https://files.afu.se/Downloads/Transcripts/Need%20To%20Know%20(Coulthart%20and%20Zabel)/"/>
    <hyperlink ref="C123" r:id="rId123" display="https://youtu.be/YVolMO0gqfk"/>
    <hyperlink ref="F123" r:id="rId2" display="https://files.afu.se/Downloads/Transcripts/Need%20To%20Know%20(Coulthart%20and%20Zabel)/"/>
    <hyperlink ref="C124" r:id="rId124" display="https://youtu.be/8Y2_abNoyj8"/>
    <hyperlink ref="F124" r:id="rId2" display="https://files.afu.se/Downloads/Transcripts/Need%20To%20Know%20(Coulthart%20and%20Zabel)/"/>
    <hyperlink ref="C125" r:id="rId125" display="https://youtu.be/dDmTtUsgS-0"/>
    <hyperlink ref="F125" r:id="rId2" display="https://files.afu.se/Downloads/Transcripts/Need%20To%20Know%20(Coulthart%20and%20Zabel)/"/>
    <hyperlink ref="C126" r:id="rId126" display="https://youtu.be/ckMF0nv1W04"/>
    <hyperlink ref="F126" r:id="rId2" display="https://files.afu.se/Downloads/Transcripts/Need%20To%20Know%20(Coulthart%20and%20Zabel)/"/>
    <hyperlink ref="C127" r:id="rId127" display="https://youtu.be/HaqEX6VnYT0"/>
    <hyperlink ref="F127" r:id="rId2" display="https://files.afu.se/Downloads/Transcripts/Need%20To%20Know%20(Coulthart%20and%20Zabel)/"/>
    <hyperlink ref="C128" r:id="rId128" display="https://youtu.be/15oSYF46Gp0"/>
    <hyperlink ref="F128" r:id="rId2" display="https://files.afu.se/Downloads/Transcripts/Need%20To%20Know%20(Coulthart%20and%20Zabel)/"/>
    <hyperlink ref="C129" r:id="rId129" display="https://youtu.be/EQX7KsrXqUY"/>
    <hyperlink ref="F129" r:id="rId2" display="https://files.afu.se/Downloads/Transcripts/Need%20To%20Know%20(Coulthart%20and%20Zabel)/"/>
    <hyperlink ref="C130" r:id="rId130" display="https://youtu.be/BkoKia49yig"/>
    <hyperlink ref="F130" r:id="rId2" display="https://files.afu.se/Downloads/Transcripts/Need%20To%20Know%20(Coulthart%20and%20Zabel)/"/>
    <hyperlink ref="C131" r:id="rId131" display="https://youtu.be/-2xtjSOl7hw"/>
    <hyperlink ref="F131" r:id="rId2" display="https://files.afu.se/Downloads/Transcripts/Need%20To%20Know%20(Coulthart%20and%20Zabel)/"/>
    <hyperlink ref="C132" r:id="rId132" display="https://youtu.be/nBX2uPQC5nw"/>
    <hyperlink ref="F132" r:id="rId2" display="https://files.afu.se/Downloads/Transcripts/Need%20To%20Know%20(Coulthart%20and%20Zabel)/"/>
    <hyperlink ref="C133" r:id="rId133" display="https://youtu.be/bmyHHiz1wHo"/>
    <hyperlink ref="F133" r:id="rId2" display="https://files.afu.se/Downloads/Transcripts/Need%20To%20Know%20(Coulthart%20and%20Zabel)/"/>
    <hyperlink ref="C134" r:id="rId134" display="https://youtu.be/R7nyUJ5pRd4"/>
    <hyperlink ref="F134" r:id="rId2" display="https://files.afu.se/Downloads/Transcripts/Need%20To%20Know%20(Coulthart%20and%20Zabel)/"/>
    <hyperlink ref="C135" r:id="rId135" display="https://youtu.be/xIVzGhNZcCg"/>
    <hyperlink ref="F135" r:id="rId2" display="https://files.afu.se/Downloads/Transcripts/Need%20To%20Know%20(Coulthart%20and%20Zabel)/"/>
    <hyperlink ref="C136" r:id="rId136" display="https://youtu.be/pvZpkh7sEdw"/>
    <hyperlink ref="F136" r:id="rId2" display="https://files.afu.se/Downloads/Transcripts/Need%20To%20Know%20(Coulthart%20and%20Zabel)/"/>
    <hyperlink ref="C137" r:id="rId137" display="https://youtu.be/BqdCisakY8k"/>
    <hyperlink ref="F137" r:id="rId2" display="https://files.afu.se/Downloads/Transcripts/Need%20To%20Know%20(Coulthart%20and%20Zabel)/"/>
    <hyperlink ref="C138" r:id="rId138" display="https://youtu.be/At5CaQdjKhk"/>
    <hyperlink ref="F138" r:id="rId2" display="https://files.afu.se/Downloads/Transcripts/Need%20To%20Know%20(Coulthart%20and%20Zabel)/"/>
    <hyperlink ref="C139" r:id="rId139" display="https://youtu.be/tHDLOSTUuQg"/>
    <hyperlink ref="F139" r:id="rId2" display="https://files.afu.se/Downloads/Transcripts/Need%20To%20Know%20(Coulthart%20and%20Zabel)/"/>
    <hyperlink ref="C140" r:id="rId140" display="https://youtu.be/g5aGYUy7pSU"/>
    <hyperlink ref="F140" r:id="rId2" display="https://files.afu.se/Downloads/Transcripts/Need%20To%20Know%20(Coulthart%20and%20Zabel)/"/>
    <hyperlink ref="C141" r:id="rId141" display="https://youtu.be/51EoHKvE0Mg"/>
    <hyperlink ref="F141" r:id="rId2" display="https://files.afu.se/Downloads/Transcripts/Need%20To%20Know%20(Coulthart%20and%20Zabel)/"/>
    <hyperlink ref="C142" r:id="rId142" display="https://youtu.be/QJWkihWh8YQ"/>
    <hyperlink ref="F142" r:id="rId2" display="https://files.afu.se/Downloads/Transcripts/Need%20To%20Know%20(Coulthart%20and%20Zabel)/"/>
    <hyperlink ref="C143" r:id="rId143" display="https://youtu.be/TKOv9yexS1Y"/>
    <hyperlink ref="F143" r:id="rId2" display="https://files.afu.se/Downloads/Transcripts/Need%20To%20Know%20(Coulthart%20and%20Zabel)/"/>
    <hyperlink ref="C144" r:id="rId144" display="https://youtu.be/B6qBzHYzzag"/>
    <hyperlink ref="F144" r:id="rId2" display="https://files.afu.se/Downloads/Transcripts/Need%20To%20Know%20(Coulthart%20and%20Zabel)/"/>
    <hyperlink ref="C145" r:id="rId145" display="https://youtu.be/kBTQHInmOCU"/>
    <hyperlink ref="F145" r:id="rId2" display="https://files.afu.se/Downloads/Transcripts/Need%20To%20Know%20(Coulthart%20and%20Zabel)/"/>
    <hyperlink ref="C146" r:id="rId146" display="https://youtu.be/GDPzKJk6lcY"/>
    <hyperlink ref="F146" r:id="rId2" display="https://files.afu.se/Downloads/Transcripts/Need%20To%20Know%20(Coulthart%20and%20Zabel)/"/>
    <hyperlink ref="C147" r:id="rId147" display="https://youtu.be/eMEAFlxyXy4"/>
    <hyperlink ref="F147" r:id="rId2" display="https://files.afu.se/Downloads/Transcripts/Need%20To%20Know%20(Coulthart%20and%20Zabel)/"/>
    <hyperlink ref="C148" r:id="rId148" display="https://youtu.be/50AQN_UucjU"/>
    <hyperlink ref="F148" r:id="rId2" display="https://files.afu.se/Downloads/Transcripts/Need%20To%20Know%20(Coulthart%20and%20Zabel)/"/>
    <hyperlink ref="C149" r:id="rId149" display="https://youtu.be/zRGkCh0dzq8"/>
    <hyperlink ref="F149" r:id="rId2" display="https://files.afu.se/Downloads/Transcripts/Need%20To%20Know%20(Coulthart%20and%20Zabel)/"/>
    <hyperlink ref="C150" r:id="rId150" display="https://youtu.be/d40sMYu9AHw"/>
    <hyperlink ref="F150" r:id="rId2" display="https://files.afu.se/Downloads/Transcripts/Need%20To%20Know%20(Coulthart%20and%20Zabel)/"/>
    <hyperlink ref="C151" r:id="rId151" display="https://youtu.be/tsfRwjQ-Gn0"/>
    <hyperlink ref="F151" r:id="rId2" display="https://files.afu.se/Downloads/Transcripts/Need%20To%20Know%20(Coulthart%20and%20Zabel)/"/>
    <hyperlink ref="C152" r:id="rId152" display="https://youtu.be/RMyMcIVmbgw"/>
    <hyperlink ref="F152" r:id="rId2" display="https://files.afu.se/Downloads/Transcripts/Need%20To%20Know%20(Coulthart%20and%20Zabel)/"/>
    <hyperlink ref="C153" r:id="rId153" display="https://youtu.be/vZ5Fkyb946o"/>
    <hyperlink ref="F153" r:id="rId2" display="https://files.afu.se/Downloads/Transcripts/Need%20To%20Know%20(Coulthart%20and%20Zabel)/"/>
    <hyperlink ref="C154" r:id="rId154" display="https://youtu.be/BB0037mOY9Q"/>
    <hyperlink ref="F154" r:id="rId2" display="https://files.afu.se/Downloads/Transcripts/Need%20To%20Know%20(Coulthart%20and%20Zabel)/"/>
  </hyperlink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Main</dc:creator>
  <cp:lastModifiedBy>Main</cp:lastModifiedBy>
  <dcterms:created xsi:type="dcterms:W3CDTF">2023-07-07T14:51:00Z</dcterms:created>
  <dcterms:modified xsi:type="dcterms:W3CDTF">2023-07-07T16:37:35Z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EF6329C05989491282AE8594B989911A</vt:lpwstr>
  </property>
  <property fmtid="{D5CDD505-2E9C-101B-9397-08002B2CF9AE}" pid="3" name="KSOProductBuildVer">
    <vt:lpwstr>2057-11.2.0.11417</vt:lpwstr>
  </property>
</Properties>
</file>